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ocuments\odai\"/>
    </mc:Choice>
  </mc:AlternateContent>
  <bookViews>
    <workbookView xWindow="0" yWindow="0" windowWidth="20490" windowHeight="7020"/>
  </bookViews>
  <sheets>
    <sheet name="الرئيسية " sheetId="7" r:id="rId1"/>
    <sheet name="دليل الحسابات" sheetId="1" r:id="rId2"/>
    <sheet name="قيود اليومية " sheetId="2" r:id="rId3"/>
    <sheet name="الميزان قبل الجرد " sheetId="3" r:id="rId4"/>
    <sheet name="قيود التسوية " sheetId="4" r:id="rId5"/>
    <sheet name="الميزان بعد الجرد" sheetId="8" r:id="rId6"/>
    <sheet name="قائمة الدخل " sheetId="5" r:id="rId7"/>
    <sheet name="الدوال المستخدمة 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8" l="1"/>
  <c r="F24" i="3"/>
  <c r="H24" i="3" s="1"/>
  <c r="D25" i="3"/>
  <c r="E26" i="5"/>
  <c r="E28" i="5" s="1"/>
  <c r="E23" i="5"/>
  <c r="G24" i="3"/>
  <c r="I31" i="3"/>
  <c r="H8" i="8" l="1"/>
  <c r="I8" i="8"/>
  <c r="H9" i="8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I26" i="8" s="1"/>
  <c r="H24" i="8"/>
  <c r="I24" i="8"/>
  <c r="I7" i="8"/>
  <c r="H7" i="8"/>
  <c r="H26" i="8" l="1"/>
  <c r="E20" i="5"/>
  <c r="E12" i="5"/>
  <c r="K11" i="4" l="1"/>
  <c r="K12" i="4" s="1"/>
  <c r="K13" i="4" s="1"/>
  <c r="K14" i="4" s="1"/>
  <c r="C25" i="3"/>
  <c r="F6" i="3" l="1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5" i="3"/>
  <c r="H5" i="3" s="1"/>
  <c r="E6" i="3"/>
  <c r="G6" i="3" s="1"/>
  <c r="E7" i="3"/>
  <c r="E8" i="3"/>
  <c r="G8" i="3" s="1"/>
  <c r="E9" i="3"/>
  <c r="G9" i="3" s="1"/>
  <c r="E10" i="3"/>
  <c r="G10" i="3" s="1"/>
  <c r="E11" i="3"/>
  <c r="G11" i="3" s="1"/>
  <c r="E12" i="3"/>
  <c r="G12" i="3" s="1"/>
  <c r="E13" i="3"/>
  <c r="G13" i="3" s="1"/>
  <c r="E14" i="3"/>
  <c r="G14" i="3" s="1"/>
  <c r="E15" i="3"/>
  <c r="G15" i="3" s="1"/>
  <c r="E16" i="3"/>
  <c r="G16" i="3" s="1"/>
  <c r="E17" i="3"/>
  <c r="G17" i="3" s="1"/>
  <c r="E18" i="3"/>
  <c r="G18" i="3" s="1"/>
  <c r="E19" i="3"/>
  <c r="G19" i="3" s="1"/>
  <c r="E20" i="3"/>
  <c r="G20" i="3" s="1"/>
  <c r="E21" i="3"/>
  <c r="G21" i="3" s="1"/>
  <c r="E22" i="3"/>
  <c r="G22" i="3" s="1"/>
  <c r="E23" i="3"/>
  <c r="G23" i="3" s="1"/>
  <c r="E5" i="3"/>
  <c r="G5" i="3" s="1"/>
  <c r="F25" i="3" l="1"/>
  <c r="G7" i="3"/>
  <c r="G25" i="3" s="1"/>
  <c r="E25" i="3"/>
  <c r="H23" i="3"/>
  <c r="H21" i="3"/>
  <c r="H19" i="3"/>
  <c r="H17" i="3"/>
  <c r="H15" i="3"/>
  <c r="H13" i="3"/>
  <c r="H11" i="3"/>
  <c r="H9" i="3"/>
  <c r="H7" i="3"/>
  <c r="H22" i="3"/>
  <c r="H20" i="3"/>
  <c r="H18" i="3"/>
  <c r="H16" i="3"/>
  <c r="H14" i="3"/>
  <c r="H12" i="3"/>
  <c r="H10" i="3"/>
  <c r="H8" i="3"/>
  <c r="H6" i="3"/>
  <c r="H25" i="3" s="1"/>
  <c r="C23" i="2"/>
  <c r="B23" i="2"/>
  <c r="A23" i="2"/>
</calcChain>
</file>

<file path=xl/sharedStrings.xml><?xml version="1.0" encoding="utf-8"?>
<sst xmlns="http://schemas.openxmlformats.org/spreadsheetml/2006/main" count="320" uniqueCount="169">
  <si>
    <t xml:space="preserve">اسم الحساب </t>
  </si>
  <si>
    <t xml:space="preserve">مكان الحساب </t>
  </si>
  <si>
    <t xml:space="preserve">مدين </t>
  </si>
  <si>
    <t xml:space="preserve">دائن </t>
  </si>
  <si>
    <t>كود</t>
  </si>
  <si>
    <t xml:space="preserve">الاصول </t>
  </si>
  <si>
    <t xml:space="preserve">الاصول الثابتة </t>
  </si>
  <si>
    <t>مشروعات تحن التنفيذ</t>
  </si>
  <si>
    <t xml:space="preserve">الاصول المتداولة </t>
  </si>
  <si>
    <t xml:space="preserve">نقدية في خزينة الشركة </t>
  </si>
  <si>
    <t xml:space="preserve">البنوك </t>
  </si>
  <si>
    <t xml:space="preserve">بنك القاهرة </t>
  </si>
  <si>
    <t xml:space="preserve">لبنك الاهلي </t>
  </si>
  <si>
    <t xml:space="preserve">شيكات تحت التحصيل </t>
  </si>
  <si>
    <t>احمد عبد الله</t>
  </si>
  <si>
    <t xml:space="preserve">بيان </t>
  </si>
  <si>
    <t xml:space="preserve">التاريخ </t>
  </si>
  <si>
    <t xml:space="preserve">الي ح/ المبيعات </t>
  </si>
  <si>
    <t xml:space="preserve"> ح/ الذمم المدينة </t>
  </si>
  <si>
    <t xml:space="preserve">ح/ النقدية </t>
  </si>
  <si>
    <t xml:space="preserve">رقم القيد </t>
  </si>
  <si>
    <t xml:space="preserve">من ح/ شيكات تحت التحصيل </t>
  </si>
  <si>
    <t xml:space="preserve">الي ح/ خصم مسموح بة </t>
  </si>
  <si>
    <t xml:space="preserve">من ح/ المشريات - تكييفات </t>
  </si>
  <si>
    <t xml:space="preserve">الي ح البنك </t>
  </si>
  <si>
    <t>الي ح/ ا.ق</t>
  </si>
  <si>
    <t xml:space="preserve">من ح النقدية </t>
  </si>
  <si>
    <t xml:space="preserve">من ح/ ذمم مدينة </t>
  </si>
  <si>
    <t xml:space="preserve">من ح /الايجار </t>
  </si>
  <si>
    <t xml:space="preserve">من ح /الاجور </t>
  </si>
  <si>
    <t>من ح /الكهرباء</t>
  </si>
  <si>
    <t xml:space="preserve">من ح /ادوات كتابية </t>
  </si>
  <si>
    <t xml:space="preserve">من ح /لوازم ضيافة </t>
  </si>
  <si>
    <t xml:space="preserve">الي ح / النقدية </t>
  </si>
  <si>
    <t xml:space="preserve">الميزان بالمجموع </t>
  </si>
  <si>
    <t xml:space="preserve">الاجمالي </t>
  </si>
  <si>
    <t xml:space="preserve">ميزان بالرصدة </t>
  </si>
  <si>
    <t xml:space="preserve">الايجار </t>
  </si>
  <si>
    <t xml:space="preserve">الاجور </t>
  </si>
  <si>
    <t>الكهرباء</t>
  </si>
  <si>
    <t xml:space="preserve">ايراد العقار </t>
  </si>
  <si>
    <t xml:space="preserve">مخصص ديون مشكوك فيها </t>
  </si>
  <si>
    <t xml:space="preserve">مخصص اجيو </t>
  </si>
  <si>
    <t xml:space="preserve">ديون معدومة </t>
  </si>
  <si>
    <t>مخصص اهلاك اثاث</t>
  </si>
  <si>
    <t xml:space="preserve">ذمم مدينة </t>
  </si>
  <si>
    <t xml:space="preserve">مخصص اهلاك السيارات </t>
  </si>
  <si>
    <t>مخصص اهلاك الكمبيوتر</t>
  </si>
  <si>
    <t xml:space="preserve">مخصص اهلاك الالات </t>
  </si>
  <si>
    <t xml:space="preserve">مخصص اهلاك المباني </t>
  </si>
  <si>
    <t xml:space="preserve">الاثاث </t>
  </si>
  <si>
    <t xml:space="preserve">السيارات </t>
  </si>
  <si>
    <t xml:space="preserve">الكمبيوتر </t>
  </si>
  <si>
    <t xml:space="preserve">الالات </t>
  </si>
  <si>
    <t xml:space="preserve">المباني </t>
  </si>
  <si>
    <t xml:space="preserve">اوراق القبض </t>
  </si>
  <si>
    <t xml:space="preserve">ودائع جارية بالبنوك </t>
  </si>
  <si>
    <t xml:space="preserve">ارصدة مدينة اخري </t>
  </si>
  <si>
    <t xml:space="preserve">الميزانية </t>
  </si>
  <si>
    <t xml:space="preserve">مصروف مقدم </t>
  </si>
  <si>
    <t xml:space="preserve">ايجار مدفوع لمدة 6 شهور </t>
  </si>
  <si>
    <t xml:space="preserve">الخصوم </t>
  </si>
  <si>
    <t xml:space="preserve">الخصوم المتداولة </t>
  </si>
  <si>
    <t>ا.د</t>
  </si>
  <si>
    <t xml:space="preserve">محمود ثابت </t>
  </si>
  <si>
    <t>بنك سحب علي المكشوف</t>
  </si>
  <si>
    <t xml:space="preserve">قروض طويلة الاجل </t>
  </si>
  <si>
    <t xml:space="preserve">قرض لمدة 10سنوات </t>
  </si>
  <si>
    <t xml:space="preserve">حق الملكية </t>
  </si>
  <si>
    <t xml:space="preserve">صافي ربح العام المرحل </t>
  </si>
  <si>
    <t xml:space="preserve">راس المال </t>
  </si>
  <si>
    <t xml:space="preserve">جاري الشركاء </t>
  </si>
  <si>
    <t xml:space="preserve">الاحتياطي </t>
  </si>
  <si>
    <t xml:space="preserve">ارصدة دائنة اخري </t>
  </si>
  <si>
    <t xml:space="preserve">فرق ضرائب تم ردها </t>
  </si>
  <si>
    <t>مصروف مستحق</t>
  </si>
  <si>
    <t xml:space="preserve">ايجار مستحق علي الشركة </t>
  </si>
  <si>
    <t xml:space="preserve">المصروفات </t>
  </si>
  <si>
    <t xml:space="preserve">الايرادات </t>
  </si>
  <si>
    <t xml:space="preserve">ايرادات النشاط </t>
  </si>
  <si>
    <t xml:space="preserve">كوبونات اوراق مالية </t>
  </si>
  <si>
    <t xml:space="preserve">ارباح راسمالية </t>
  </si>
  <si>
    <t xml:space="preserve">ايرادات اخري </t>
  </si>
  <si>
    <t xml:space="preserve">ديون معدومة محصلة </t>
  </si>
  <si>
    <t xml:space="preserve">فوائد دائنة </t>
  </si>
  <si>
    <t xml:space="preserve">تامينات مستردة </t>
  </si>
  <si>
    <t>مصروفات دارية وعمومية</t>
  </si>
  <si>
    <t xml:space="preserve">تامين حريق </t>
  </si>
  <si>
    <t xml:space="preserve">فوائد مدينة </t>
  </si>
  <si>
    <t xml:space="preserve">ديون معدومة  </t>
  </si>
  <si>
    <t xml:space="preserve">مصروفات بيعية وتسويقية </t>
  </si>
  <si>
    <t>دعاية واعلان</t>
  </si>
  <si>
    <t xml:space="preserve">يافطة للشركة </t>
  </si>
  <si>
    <t xml:space="preserve">علب وكارتين للدعاية </t>
  </si>
  <si>
    <t xml:space="preserve">زي العاملين الموحد </t>
  </si>
  <si>
    <t>دائن</t>
  </si>
  <si>
    <t xml:space="preserve">دخل </t>
  </si>
  <si>
    <t xml:space="preserve">اهلاك السيارات </t>
  </si>
  <si>
    <t xml:space="preserve">قيمة الاصل </t>
  </si>
  <si>
    <t xml:space="preserve">الخردة </t>
  </si>
  <si>
    <t xml:space="preserve">مجمع اهلاك </t>
  </si>
  <si>
    <t xml:space="preserve">طريقة القسط الثابت </t>
  </si>
  <si>
    <t>(1000000-300000)*25/100=</t>
  </si>
  <si>
    <t xml:space="preserve">مخصص </t>
  </si>
  <si>
    <t>السنة 1</t>
  </si>
  <si>
    <t>السنة 2</t>
  </si>
  <si>
    <t>السنة3</t>
  </si>
  <si>
    <t>السنة4</t>
  </si>
  <si>
    <t xml:space="preserve">التصنيف </t>
  </si>
  <si>
    <t xml:space="preserve">ميزانية </t>
  </si>
  <si>
    <t xml:space="preserve">صافي المبيعات </t>
  </si>
  <si>
    <t>المبيعات النقدية</t>
  </si>
  <si>
    <t xml:space="preserve">المبيعات الاجلة </t>
  </si>
  <si>
    <t xml:space="preserve">مبيعات التصدير </t>
  </si>
  <si>
    <t xml:space="preserve">مردودات المبيعات </t>
  </si>
  <si>
    <t xml:space="preserve">خصم مسموح بة </t>
  </si>
  <si>
    <t>×××××</t>
  </si>
  <si>
    <t xml:space="preserve">ت. البضاعة المباعة </t>
  </si>
  <si>
    <t xml:space="preserve">مخزون اول المدة </t>
  </si>
  <si>
    <t xml:space="preserve">المشريات </t>
  </si>
  <si>
    <t xml:space="preserve">النالون </t>
  </si>
  <si>
    <t xml:space="preserve">يطرح منة </t>
  </si>
  <si>
    <t xml:space="preserve">الخصم المكتسب </t>
  </si>
  <si>
    <t xml:space="preserve">مردودات المشتريات </t>
  </si>
  <si>
    <t xml:space="preserve">مخزون اخر </t>
  </si>
  <si>
    <t xml:space="preserve">اجمالي المبيعات </t>
  </si>
  <si>
    <t xml:space="preserve">مجمل ربح </t>
  </si>
  <si>
    <t>ماهي دالة الجمع التلقائي؟</t>
  </si>
  <si>
    <t>ماهي دالة ايجاد المدين والدائن ؟</t>
  </si>
  <si>
    <t>ماهي الدالة المستخدمة لايجاد ميزان المراجعة بالارصدة؟</t>
  </si>
  <si>
    <t>كيفية عمل تثبيت للاعمدة والصفوف ؟</t>
  </si>
  <si>
    <t>وضح كيفية خطوات عمل حماية للصفحة برقم سري؟</t>
  </si>
  <si>
    <t>sum</t>
  </si>
  <si>
    <t>sum if</t>
  </si>
  <si>
    <t>if</t>
  </si>
  <si>
    <t>من خلال اف 4</t>
  </si>
  <si>
    <t>من قائمة file ثم potect worbook  ثم اضافة لباسورد ثم save ثم اغلاق الشيت والفتح من جديد</t>
  </si>
  <si>
    <t xml:space="preserve">الدوال المستخدمة في ايجاد الاتي </t>
  </si>
  <si>
    <t xml:space="preserve">قائمة الدخل </t>
  </si>
  <si>
    <t xml:space="preserve">الحساب </t>
  </si>
  <si>
    <t xml:space="preserve">ميزان بالارصدة </t>
  </si>
  <si>
    <t xml:space="preserve">التسويات </t>
  </si>
  <si>
    <t xml:space="preserve">الرصيد بعد التسويات </t>
  </si>
  <si>
    <t xml:space="preserve">المصاريف والعباء الادارية </t>
  </si>
  <si>
    <t xml:space="preserve">مصاريف ادارية عمومية </t>
  </si>
  <si>
    <t xml:space="preserve">الايرادات الاخري </t>
  </si>
  <si>
    <t xml:space="preserve">الايجار المكتسب </t>
  </si>
  <si>
    <t xml:space="preserve">صافي الربح قبل الضريبة </t>
  </si>
  <si>
    <t xml:space="preserve">الضريبة </t>
  </si>
  <si>
    <t xml:space="preserve">صافي الربح بعد الضريبة </t>
  </si>
  <si>
    <t xml:space="preserve">من ح/ مصروف مخصص السيارت  </t>
  </si>
  <si>
    <t xml:space="preserve">الي ح/ مجمع اهلاك السيارت </t>
  </si>
  <si>
    <t xml:space="preserve">مجمع اهلاك السيارات </t>
  </si>
  <si>
    <t>مجمع اهلاك الكمبيوتر</t>
  </si>
  <si>
    <t xml:space="preserve">مجمع اهلاك الالات </t>
  </si>
  <si>
    <t xml:space="preserve">مجمع اهلاك المباني </t>
  </si>
  <si>
    <t xml:space="preserve">من ح/ مصروف الالات </t>
  </si>
  <si>
    <t xml:space="preserve">الي ح/ مجمع الالات </t>
  </si>
  <si>
    <t xml:space="preserve">من ح/ مصروف المباني </t>
  </si>
  <si>
    <t>الي ح/ مجمع اهلاك المباني</t>
  </si>
  <si>
    <t>من ح/ مصروف الاثاث</t>
  </si>
  <si>
    <t xml:space="preserve">الي ح/ مجمع اهلاك الاثاث </t>
  </si>
  <si>
    <t xml:space="preserve">من ح/ الاجور </t>
  </si>
  <si>
    <t xml:space="preserve">الي ح/ مصروف مستحق </t>
  </si>
  <si>
    <t xml:space="preserve">من ح/ مصروف الكهرباء </t>
  </si>
  <si>
    <t xml:space="preserve">الي مصروف مقدم </t>
  </si>
  <si>
    <t xml:space="preserve">تعلية مخصص د. مشكوك فيها </t>
  </si>
  <si>
    <t xml:space="preserve">من ايراد مستحق </t>
  </si>
  <si>
    <t xml:space="preserve">الي ح ايراد العقار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</si>
</sst>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4"/>
        </stop>
        <stop position="1">
          <color theme="0"/>
        </stop>
      </gradientFill>
    </fill>
    <fill>
      <patternFill patternType="solid">
        <fgColor theme="1" tint="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90">
        <stop position="0">
          <color theme="0"/>
        </stop>
        <stop position="1">
          <color theme="7" tint="-0.25098422193060094"/>
        </stop>
      </gradient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gradientFill degree="90">
        <stop position="0">
          <color theme="0"/>
        </stop>
        <stop position="1">
          <color rgb="FFC00000"/>
        </stop>
      </gradient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gradientFill degree="90">
        <stop position="0">
          <color theme="0"/>
        </stop>
        <stop position="0.5">
          <color theme="9" tint="0.59999389629810485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9" tint="-0.25098422193060094"/>
        </stop>
      </gradientFill>
    </fill>
    <fill>
      <patternFill patternType="solid">
        <fgColor rgb="FFC00000"/>
        <bgColor auto="1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auto="1"/>
      </patternFill>
    </fill>
    <fill>
      <patternFill patternType="solid">
        <fgColor theme="9" tint="0.39997558519241921"/>
        <bgColor indexed="64"/>
      </patternFill>
    </fill>
    <fill>
      <gradientFill degree="90">
        <stop position="0">
          <color theme="0"/>
        </stop>
        <stop position="0.5">
          <color theme="4" tint="0.40000610370189521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4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0" xfId="0" applyFill="1"/>
    <xf numFmtId="0" fontId="0" fillId="5" borderId="0" xfId="0" applyFill="1"/>
    <xf numFmtId="43" fontId="0" fillId="0" borderId="1" xfId="0" applyNumberFormat="1" applyBorder="1"/>
    <xf numFmtId="0" fontId="0" fillId="6" borderId="1" xfId="0" applyFill="1" applyBorder="1"/>
    <xf numFmtId="14" fontId="0" fillId="6" borderId="1" xfId="0" applyNumberFormat="1" applyFill="1" applyBorder="1"/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right" vertical="center"/>
    </xf>
    <xf numFmtId="0" fontId="0" fillId="6" borderId="1" xfId="0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3" fontId="0" fillId="0" borderId="0" xfId="1" applyFont="1"/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43" fontId="0" fillId="7" borderId="1" xfId="1" applyFont="1" applyFill="1" applyBorder="1" applyAlignment="1">
      <alignment horizontal="center" vertical="center"/>
    </xf>
    <xf numFmtId="43" fontId="0" fillId="8" borderId="1" xfId="1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0" fillId="0" borderId="1" xfId="1" applyFont="1" applyBorder="1"/>
    <xf numFmtId="0" fontId="0" fillId="9" borderId="1" xfId="0" applyFill="1" applyBorder="1"/>
    <xf numFmtId="43" fontId="0" fillId="9" borderId="1" xfId="1" applyFont="1" applyFill="1" applyBorder="1"/>
    <xf numFmtId="43" fontId="0" fillId="9" borderId="1" xfId="0" applyNumberForma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0" fillId="6" borderId="0" xfId="0" applyFill="1"/>
    <xf numFmtId="0" fontId="0" fillId="13" borderId="0" xfId="0" applyFill="1"/>
    <xf numFmtId="43" fontId="0" fillId="13" borderId="0" xfId="1" applyFont="1" applyFill="1"/>
    <xf numFmtId="0" fontId="8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1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6" borderId="0" xfId="0" applyFill="1" applyBorder="1"/>
    <xf numFmtId="0" fontId="0" fillId="14" borderId="0" xfId="0" applyFill="1" applyBorder="1"/>
    <xf numFmtId="0" fontId="0" fillId="14" borderId="0" xfId="0" applyFill="1"/>
    <xf numFmtId="43" fontId="0" fillId="14" borderId="0" xfId="1" applyFont="1" applyFill="1"/>
    <xf numFmtId="43" fontId="0" fillId="6" borderId="1" xfId="1" applyFont="1" applyFill="1" applyBorder="1"/>
    <xf numFmtId="0" fontId="0" fillId="16" borderId="0" xfId="0" applyFill="1" applyBorder="1"/>
    <xf numFmtId="0" fontId="0" fillId="17" borderId="0" xfId="0" applyFill="1"/>
    <xf numFmtId="0" fontId="0" fillId="13" borderId="1" xfId="0" applyFill="1" applyBorder="1"/>
    <xf numFmtId="43" fontId="0" fillId="13" borderId="1" xfId="1" applyFont="1" applyFill="1" applyBorder="1"/>
    <xf numFmtId="43" fontId="0" fillId="15" borderId="1" xfId="1" applyFont="1" applyFill="1" applyBorder="1"/>
    <xf numFmtId="43" fontId="0" fillId="17" borderId="1" xfId="1" applyFont="1" applyFill="1" applyBorder="1"/>
    <xf numFmtId="43" fontId="4" fillId="2" borderId="1" xfId="1" applyFont="1" applyFill="1" applyBorder="1" applyAlignment="1">
      <alignment horizontal="center" vertical="center"/>
    </xf>
    <xf numFmtId="0" fontId="0" fillId="0" borderId="0" xfId="0" applyBorder="1"/>
    <xf numFmtId="43" fontId="0" fillId="0" borderId="0" xfId="1" applyFont="1" applyBorder="1"/>
    <xf numFmtId="43" fontId="0" fillId="0" borderId="0" xfId="0" applyNumberFormat="1" applyBorder="1"/>
    <xf numFmtId="43" fontId="0" fillId="0" borderId="0" xfId="0" applyNumberFormat="1"/>
    <xf numFmtId="43" fontId="0" fillId="0" borderId="0" xfId="1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43" fontId="11" fillId="9" borderId="0" xfId="1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43" fontId="0" fillId="19" borderId="1" xfId="1" applyFont="1" applyFill="1" applyBorder="1" applyAlignment="1">
      <alignment horizontal="center" vertical="center"/>
    </xf>
    <xf numFmtId="43" fontId="0" fillId="19" borderId="1" xfId="0" applyNumberForma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&#1575;&#1604;&#1605;&#1610;&#1586;&#1575;&#1606; &#1576;&#1593;&#1583; &#1575;&#1604;&#1580;&#1585;&#1583;'!A1"/><Relationship Id="rId3" Type="http://schemas.openxmlformats.org/officeDocument/2006/relationships/hyperlink" Target="#'&#1602;&#1610;&#1608;&#1583; &#1575;&#1604;&#1610;&#1608;&#1605;&#1610;&#1577; '!A1"/><Relationship Id="rId7" Type="http://schemas.openxmlformats.org/officeDocument/2006/relationships/hyperlink" Target="#'&#1575;&#1604;&#1583;&#1608;&#1575;&#1604; &#1575;&#1604;&#1605;&#1587;&#1578;&#1582;&#1583;&#1605;&#1577; '!A1"/><Relationship Id="rId2" Type="http://schemas.openxmlformats.org/officeDocument/2006/relationships/hyperlink" Target="#'&#1583;&#1604;&#1610;&#1604; &#1575;&#1604;&#1581;&#1587;&#1575;&#1576;&#1575;&#1578;'!A1"/><Relationship Id="rId1" Type="http://schemas.openxmlformats.org/officeDocument/2006/relationships/image" Target="../media/image1.jpeg"/><Relationship Id="rId6" Type="http://schemas.openxmlformats.org/officeDocument/2006/relationships/hyperlink" Target="#'&#1602;&#1575;&#1574;&#1605;&#1577; &#1575;&#1604;&#1583;&#1582;&#1604; '!A1"/><Relationship Id="rId5" Type="http://schemas.openxmlformats.org/officeDocument/2006/relationships/hyperlink" Target="#'&#1602;&#1610;&#1608;&#1583; &#1575;&#1604;&#1578;&#1587;&#1608;&#1610;&#1577; '!A1"/><Relationship Id="rId4" Type="http://schemas.openxmlformats.org/officeDocument/2006/relationships/hyperlink" Target="#'&#1575;&#1604;&#1605;&#1610;&#1586;&#1575;&#1606; &#1602;&#1576;&#1604; &#1575;&#1604;&#1580;&#1585;&#1583; 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103491</xdr:rowOff>
    </xdr:from>
    <xdr:to>
      <xdr:col>25</xdr:col>
      <xdr:colOff>334945</xdr:colOff>
      <xdr:row>41</xdr:row>
      <xdr:rowOff>124425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114578" y="296131"/>
          <a:ext cx="15585647" cy="7726552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>
    <xdr:from>
      <xdr:col>1</xdr:col>
      <xdr:colOff>20936</xdr:colOff>
      <xdr:row>7</xdr:row>
      <xdr:rowOff>167474</xdr:rowOff>
    </xdr:from>
    <xdr:to>
      <xdr:col>3</xdr:col>
      <xdr:colOff>62802</xdr:colOff>
      <xdr:row>11</xdr:row>
      <xdr:rowOff>115137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9944644286" y="1486320"/>
          <a:ext cx="1256042" cy="701290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0">
              <a:solidFill>
                <a:schemeClr val="tx1">
                  <a:lumMod val="95000"/>
                  <a:lumOff val="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دليل</a:t>
          </a:r>
          <a:r>
            <a:rPr lang="ar-EG" sz="1800" b="0" baseline="0">
              <a:solidFill>
                <a:schemeClr val="tx1">
                  <a:lumMod val="95000"/>
                  <a:lumOff val="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الحسابات </a:t>
          </a:r>
          <a:endParaRPr lang="en-US" sz="1800" b="0">
            <a:solidFill>
              <a:schemeClr val="tx1">
                <a:lumMod val="95000"/>
                <a:lumOff val="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25</xdr:col>
      <xdr:colOff>334945</xdr:colOff>
      <xdr:row>0</xdr:row>
      <xdr:rowOff>0</xdr:rowOff>
    </xdr:from>
    <xdr:to>
      <xdr:col>27</xdr:col>
      <xdr:colOff>491950</xdr:colOff>
      <xdr:row>4</xdr:row>
      <xdr:rowOff>52335</xdr:rowOff>
    </xdr:to>
    <xdr:sp macro="" textlink="">
      <xdr:nvSpPr>
        <xdr:cNvPr id="6" name="Rounded Rectangle 5"/>
        <xdr:cNvSpPr/>
      </xdr:nvSpPr>
      <xdr:spPr>
        <a:xfrm>
          <a:off x="9929645028" y="0"/>
          <a:ext cx="1371181" cy="805961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400" b="0">
              <a:solidFill>
                <a:schemeClr val="tx1">
                  <a:lumMod val="95000"/>
                  <a:lumOff val="5000"/>
                </a:schemeClr>
              </a:solidFill>
              <a:latin typeface="Antique Olive" panose="020B0603020204030204" pitchFamily="34" charset="0"/>
            </a:rPr>
            <a:t>دليل</a:t>
          </a:r>
          <a:r>
            <a:rPr lang="ar-EG" sz="1400" b="0" baseline="0">
              <a:solidFill>
                <a:schemeClr val="tx1">
                  <a:lumMod val="95000"/>
                  <a:lumOff val="5000"/>
                </a:schemeClr>
              </a:solidFill>
              <a:latin typeface="Antique Olive" panose="020B0603020204030204" pitchFamily="34" charset="0"/>
            </a:rPr>
            <a:t> الحسابات </a:t>
          </a:r>
          <a:endParaRPr lang="en-US" sz="1400" b="0">
            <a:solidFill>
              <a:schemeClr val="tx1">
                <a:lumMod val="95000"/>
                <a:lumOff val="5000"/>
              </a:schemeClr>
            </a:solidFill>
            <a:latin typeface="Antique Olive" panose="020B0603020204030204" pitchFamily="34" charset="0"/>
          </a:endParaRPr>
        </a:p>
      </xdr:txBody>
    </xdr:sp>
    <xdr:clientData/>
  </xdr:twoCellAnchor>
  <xdr:twoCellAnchor>
    <xdr:from>
      <xdr:col>25</xdr:col>
      <xdr:colOff>182545</xdr:colOff>
      <xdr:row>0</xdr:row>
      <xdr:rowOff>152400</xdr:rowOff>
    </xdr:from>
    <xdr:to>
      <xdr:col>27</xdr:col>
      <xdr:colOff>339550</xdr:colOff>
      <xdr:row>5</xdr:row>
      <xdr:rowOff>16328</xdr:rowOff>
    </xdr:to>
    <xdr:sp macro="" textlink="">
      <xdr:nvSpPr>
        <xdr:cNvPr id="7" name="Rounded Rectangle 6"/>
        <xdr:cNvSpPr/>
      </xdr:nvSpPr>
      <xdr:spPr>
        <a:xfrm>
          <a:off x="9929797428" y="152400"/>
          <a:ext cx="1371181" cy="805961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400" b="0">
              <a:solidFill>
                <a:schemeClr val="tx1">
                  <a:lumMod val="95000"/>
                  <a:lumOff val="5000"/>
                </a:schemeClr>
              </a:solidFill>
              <a:latin typeface="Antique Olive" panose="020B0603020204030204" pitchFamily="34" charset="0"/>
            </a:rPr>
            <a:t>دليل</a:t>
          </a:r>
          <a:r>
            <a:rPr lang="ar-EG" sz="1400" b="0" baseline="0">
              <a:solidFill>
                <a:schemeClr val="tx1">
                  <a:lumMod val="95000"/>
                  <a:lumOff val="5000"/>
                </a:schemeClr>
              </a:solidFill>
              <a:latin typeface="Antique Olive" panose="020B0603020204030204" pitchFamily="34" charset="0"/>
            </a:rPr>
            <a:t> الحسابات </a:t>
          </a:r>
          <a:endParaRPr lang="en-US" sz="1400" b="0">
            <a:solidFill>
              <a:schemeClr val="tx1">
                <a:lumMod val="95000"/>
                <a:lumOff val="5000"/>
              </a:schemeClr>
            </a:solidFill>
            <a:latin typeface="Antique Olive" panose="020B0603020204030204" pitchFamily="34" charset="0"/>
          </a:endParaRPr>
        </a:p>
      </xdr:txBody>
    </xdr:sp>
    <xdr:clientData/>
  </xdr:twoCellAnchor>
  <xdr:twoCellAnchor>
    <xdr:from>
      <xdr:col>0</xdr:col>
      <xdr:colOff>387281</xdr:colOff>
      <xdr:row>12</xdr:row>
      <xdr:rowOff>73268</xdr:rowOff>
    </xdr:from>
    <xdr:to>
      <xdr:col>3</xdr:col>
      <xdr:colOff>418682</xdr:colOff>
      <xdr:row>16</xdr:row>
      <xdr:rowOff>52336</xdr:rowOff>
    </xdr:to>
    <xdr:sp macro="" textlink="">
      <xdr:nvSpPr>
        <xdr:cNvPr id="8" name="Rounded Rectangle 7">
          <a:hlinkClick xmlns:r="http://schemas.openxmlformats.org/officeDocument/2006/relationships" r:id="rId3"/>
        </xdr:cNvPr>
        <xdr:cNvSpPr/>
      </xdr:nvSpPr>
      <xdr:spPr>
        <a:xfrm>
          <a:off x="9944288406" y="2334147"/>
          <a:ext cx="1852665" cy="732694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>
              <a:solidFill>
                <a:schemeClr val="tx1">
                  <a:lumMod val="95000"/>
                  <a:lumOff val="5000"/>
                </a:schemeClr>
              </a:solidFill>
            </a:rPr>
            <a:t>قيود اليومية </a:t>
          </a:r>
          <a:endParaRPr lang="en-US" sz="18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25</xdr:col>
      <xdr:colOff>334945</xdr:colOff>
      <xdr:row>0</xdr:row>
      <xdr:rowOff>0</xdr:rowOff>
    </xdr:from>
    <xdr:to>
      <xdr:col>27</xdr:col>
      <xdr:colOff>345412</xdr:colOff>
      <xdr:row>4</xdr:row>
      <xdr:rowOff>20934</xdr:rowOff>
    </xdr:to>
    <xdr:sp macro="" textlink="">
      <xdr:nvSpPr>
        <xdr:cNvPr id="9" name="Rounded Rectangle 8"/>
        <xdr:cNvSpPr/>
      </xdr:nvSpPr>
      <xdr:spPr>
        <a:xfrm>
          <a:off x="9929791566" y="0"/>
          <a:ext cx="1224643" cy="774560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0</xdr:col>
      <xdr:colOff>177940</xdr:colOff>
      <xdr:row>17</xdr:row>
      <xdr:rowOff>31402</xdr:rowOff>
    </xdr:from>
    <xdr:to>
      <xdr:col>4</xdr:col>
      <xdr:colOff>303544</xdr:colOff>
      <xdr:row>21</xdr:row>
      <xdr:rowOff>20935</xdr:rowOff>
    </xdr:to>
    <xdr:sp macro="" textlink="">
      <xdr:nvSpPr>
        <xdr:cNvPr id="11" name="Rounded Rectangle 10">
          <a:hlinkClick xmlns:r="http://schemas.openxmlformats.org/officeDocument/2006/relationships" r:id="rId4"/>
        </xdr:cNvPr>
        <xdr:cNvSpPr/>
      </xdr:nvSpPr>
      <xdr:spPr>
        <a:xfrm>
          <a:off x="9943796456" y="3234314"/>
          <a:ext cx="2553956" cy="743159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600" b="1">
              <a:solidFill>
                <a:schemeClr val="tx1">
                  <a:lumMod val="95000"/>
                  <a:lumOff val="5000"/>
                </a:schemeClr>
              </a:solidFill>
            </a:rPr>
            <a:t>الميزان</a:t>
          </a:r>
          <a:r>
            <a:rPr lang="ar-EG" sz="1600" b="1" baseline="0">
              <a:solidFill>
                <a:schemeClr val="tx1">
                  <a:lumMod val="95000"/>
                  <a:lumOff val="5000"/>
                </a:schemeClr>
              </a:solidFill>
            </a:rPr>
            <a:t> قبل الجرد </a:t>
          </a:r>
          <a:endParaRPr lang="en-US" sz="16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0</xdr:col>
      <xdr:colOff>125605</xdr:colOff>
      <xdr:row>22</xdr:row>
      <xdr:rowOff>10467</xdr:rowOff>
    </xdr:from>
    <xdr:to>
      <xdr:col>5</xdr:col>
      <xdr:colOff>272143</xdr:colOff>
      <xdr:row>25</xdr:row>
      <xdr:rowOff>125604</xdr:rowOff>
    </xdr:to>
    <xdr:sp macro="" textlink="">
      <xdr:nvSpPr>
        <xdr:cNvPr id="12" name="Rounded Rectangle 11">
          <a:hlinkClick xmlns:r="http://schemas.openxmlformats.org/officeDocument/2006/relationships" r:id="rId5"/>
        </xdr:cNvPr>
        <xdr:cNvSpPr/>
      </xdr:nvSpPr>
      <xdr:spPr>
        <a:xfrm>
          <a:off x="9943220769" y="4155412"/>
          <a:ext cx="3181978" cy="680357"/>
        </a:xfrm>
        <a:prstGeom prst="roundRect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>
              <a:solidFill>
                <a:schemeClr val="tx1">
                  <a:lumMod val="95000"/>
                  <a:lumOff val="5000"/>
                </a:schemeClr>
              </a:solidFill>
            </a:rPr>
            <a:t>قيود التسوية </a:t>
          </a:r>
          <a:endParaRPr lang="en-US" sz="18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7</xdr:col>
      <xdr:colOff>85618</xdr:colOff>
      <xdr:row>13</xdr:row>
      <xdr:rowOff>117723</xdr:rowOff>
    </xdr:from>
    <xdr:to>
      <xdr:col>10</xdr:col>
      <xdr:colOff>117725</xdr:colOff>
      <xdr:row>18</xdr:row>
      <xdr:rowOff>171234</xdr:rowOff>
    </xdr:to>
    <xdr:sp macro="" textlink="">
      <xdr:nvSpPr>
        <xdr:cNvPr id="13" name="Trapezoid 12">
          <a:hlinkClick xmlns:r="http://schemas.openxmlformats.org/officeDocument/2006/relationships" r:id="rId6"/>
        </xdr:cNvPr>
        <xdr:cNvSpPr/>
      </xdr:nvSpPr>
      <xdr:spPr>
        <a:xfrm>
          <a:off x="9988482219" y="2622049"/>
          <a:ext cx="1862191" cy="1016713"/>
        </a:xfrm>
        <a:prstGeom prst="trapezoid">
          <a:avLst/>
        </a:prstGeom>
        <a:ln>
          <a:noFill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>
              <a:solidFill>
                <a:schemeClr val="tx1">
                  <a:lumMod val="95000"/>
                  <a:lumOff val="5000"/>
                </a:schemeClr>
              </a:solidFill>
            </a:rPr>
            <a:t>قائمة الدخل</a:t>
          </a:r>
          <a:r>
            <a:rPr lang="ar-EG" sz="1800" b="1" baseline="0">
              <a:solidFill>
                <a:schemeClr val="tx1">
                  <a:lumMod val="95000"/>
                  <a:lumOff val="5000"/>
                </a:schemeClr>
              </a:solidFill>
            </a:rPr>
            <a:t> </a:t>
          </a:r>
          <a:endParaRPr lang="en-US" sz="18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6</xdr:col>
      <xdr:colOff>492303</xdr:colOff>
      <xdr:row>20</xdr:row>
      <xdr:rowOff>21405</xdr:rowOff>
    </xdr:from>
    <xdr:to>
      <xdr:col>10</xdr:col>
      <xdr:colOff>438793</xdr:colOff>
      <xdr:row>25</xdr:row>
      <xdr:rowOff>53513</xdr:rowOff>
    </xdr:to>
    <xdr:sp macro="" textlink="">
      <xdr:nvSpPr>
        <xdr:cNvPr id="15" name="Trapezoid 14">
          <a:hlinkClick xmlns:r="http://schemas.openxmlformats.org/officeDocument/2006/relationships" r:id="rId7"/>
        </xdr:cNvPr>
        <xdr:cNvSpPr/>
      </xdr:nvSpPr>
      <xdr:spPr>
        <a:xfrm>
          <a:off x="9988161151" y="3874214"/>
          <a:ext cx="2386602" cy="995310"/>
        </a:xfrm>
        <a:prstGeom prst="trapezoid">
          <a:avLst/>
        </a:prstGeom>
        <a:ln>
          <a:noFill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>
              <a:solidFill>
                <a:schemeClr val="tx1">
                  <a:lumMod val="95000"/>
                  <a:lumOff val="5000"/>
                </a:schemeClr>
              </a:solidFill>
            </a:rPr>
            <a:t>الدوال المستخدمة</a:t>
          </a:r>
          <a:r>
            <a:rPr lang="ar-EG" sz="1800" b="1" baseline="0">
              <a:solidFill>
                <a:schemeClr val="tx1">
                  <a:lumMod val="95000"/>
                  <a:lumOff val="5000"/>
                </a:schemeClr>
              </a:solidFill>
            </a:rPr>
            <a:t> </a:t>
          </a:r>
          <a:endParaRPr lang="en-US" sz="18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7</xdr:col>
      <xdr:colOff>438793</xdr:colOff>
      <xdr:row>6</xdr:row>
      <xdr:rowOff>160533</xdr:rowOff>
    </xdr:from>
    <xdr:to>
      <xdr:col>9</xdr:col>
      <xdr:colOff>470900</xdr:colOff>
      <xdr:row>12</xdr:row>
      <xdr:rowOff>96320</xdr:rowOff>
    </xdr:to>
    <xdr:sp macro="" textlink="">
      <xdr:nvSpPr>
        <xdr:cNvPr id="4" name="Trapezoid 3">
          <a:hlinkClick xmlns:r="http://schemas.openxmlformats.org/officeDocument/2006/relationships" r:id="rId8"/>
        </xdr:cNvPr>
        <xdr:cNvSpPr/>
      </xdr:nvSpPr>
      <xdr:spPr>
        <a:xfrm>
          <a:off x="9988739072" y="1316376"/>
          <a:ext cx="1252163" cy="1091629"/>
        </a:xfrm>
        <a:prstGeom prst="trapezoid">
          <a:avLst/>
        </a:prstGeom>
        <a:ln>
          <a:noFill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r>
            <a:rPr lang="ar-EG" sz="1800" b="1">
              <a:solidFill>
                <a:schemeClr val="tx1">
                  <a:lumMod val="95000"/>
                  <a:lumOff val="5000"/>
                </a:schemeClr>
              </a:solidFill>
            </a:rPr>
            <a:t>الميزان بعد الجرد</a:t>
          </a:r>
          <a:endParaRPr lang="en-US" sz="180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1</xdr:row>
      <xdr:rowOff>276225</xdr:rowOff>
    </xdr:from>
    <xdr:to>
      <xdr:col>12</xdr:col>
      <xdr:colOff>247650</xdr:colOff>
      <xdr:row>5</xdr:row>
      <xdr:rowOff>0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80123550" y="466725"/>
          <a:ext cx="2409825" cy="82867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2000"/>
            <a:t>الرئيسية </a:t>
          </a:r>
          <a:endParaRPr lang="en-US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</xdr:row>
      <xdr:rowOff>114300</xdr:rowOff>
    </xdr:from>
    <xdr:to>
      <xdr:col>11</xdr:col>
      <xdr:colOff>485775</xdr:colOff>
      <xdr:row>4</xdr:row>
      <xdr:rowOff>161925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80495025" y="495300"/>
          <a:ext cx="2276475" cy="819150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/>
            <a:t>الرئيسية</a:t>
          </a:r>
          <a:r>
            <a:rPr lang="ar-EG" sz="1100" baseline="0"/>
            <a:t> 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288417</xdr:colOff>
      <xdr:row>2</xdr:row>
      <xdr:rowOff>161925</xdr:rowOff>
    </xdr:from>
    <xdr:to>
      <xdr:col>12</xdr:col>
      <xdr:colOff>581025</xdr:colOff>
      <xdr:row>4</xdr:row>
      <xdr:rowOff>113157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79790175" y="542925"/>
          <a:ext cx="2121408" cy="865632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/>
            <a:t>الرئيسية </a:t>
          </a:r>
          <a:endParaRPr lang="en-US" sz="18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149831</xdr:colOff>
      <xdr:row>1</xdr:row>
      <xdr:rowOff>21407</xdr:rowOff>
    </xdr:from>
    <xdr:to>
      <xdr:col>17</xdr:col>
      <xdr:colOff>32107</xdr:colOff>
      <xdr:row>3</xdr:row>
      <xdr:rowOff>171237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84297640" y="214047"/>
          <a:ext cx="1712360" cy="749156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 i="0"/>
            <a:t>الرئيسية </a:t>
          </a:r>
          <a:endParaRPr lang="en-US" sz="1800" b="1" i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133351</xdr:colOff>
      <xdr:row>0</xdr:row>
      <xdr:rowOff>152401</xdr:rowOff>
    </xdr:from>
    <xdr:to>
      <xdr:col>14</xdr:col>
      <xdr:colOff>266700</xdr:colOff>
      <xdr:row>5</xdr:row>
      <xdr:rowOff>95251</xdr:rowOff>
    </xdr:to>
    <xdr:sp macro="" textlink="">
      <xdr:nvSpPr>
        <xdr:cNvPr id="2" name="Right Arrow 1"/>
        <xdr:cNvSpPr/>
      </xdr:nvSpPr>
      <xdr:spPr>
        <a:xfrm>
          <a:off x="9978885300" y="152401"/>
          <a:ext cx="1962149" cy="1047750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/>
            <a:t>الرئيسية</a:t>
          </a:r>
          <a:endParaRPr lang="en-US" sz="18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66675</xdr:rowOff>
    </xdr:from>
    <xdr:to>
      <xdr:col>10</xdr:col>
      <xdr:colOff>428625</xdr:colOff>
      <xdr:row>5</xdr:row>
      <xdr:rowOff>38100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81161775" y="257175"/>
          <a:ext cx="1838325" cy="73342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1800" b="1"/>
            <a:t>الرئيسية</a:t>
          </a:r>
          <a:r>
            <a:rPr lang="ar-EG" sz="1100"/>
            <a:t> </a:t>
          </a:r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2</xdr:row>
      <xdr:rowOff>76200</xdr:rowOff>
    </xdr:from>
    <xdr:to>
      <xdr:col>10</xdr:col>
      <xdr:colOff>476250</xdr:colOff>
      <xdr:row>4</xdr:row>
      <xdr:rowOff>552450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9981114150" y="457200"/>
          <a:ext cx="1809750" cy="857250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EG" sz="2000"/>
            <a:t>الرئيسية </a:t>
          </a:r>
          <a:endParaRPr 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zoomScale="89" zoomScaleNormal="89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rightToLeft="1" workbookViewId="0"/>
  </sheetViews>
  <sheetFormatPr defaultRowHeight="15" x14ac:dyDescent="0.25"/>
  <cols>
    <col min="1" max="1" width="19.5703125" bestFit="1" customWidth="1"/>
    <col min="2" max="2" width="19.42578125" customWidth="1"/>
    <col min="3" max="3" width="11.5703125" customWidth="1"/>
    <col min="4" max="4" width="11.28515625" customWidth="1"/>
    <col min="5" max="5" width="19.140625" customWidth="1"/>
  </cols>
  <sheetData>
    <row r="2" spans="1:9" ht="42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9" x14ac:dyDescent="0.25">
      <c r="A3" s="3" t="s">
        <v>5</v>
      </c>
      <c r="B3" s="3" t="s">
        <v>58</v>
      </c>
      <c r="C3" s="3" t="s">
        <v>2</v>
      </c>
      <c r="D3" s="3"/>
      <c r="E3" s="3">
        <v>1</v>
      </c>
    </row>
    <row r="4" spans="1:9" x14ac:dyDescent="0.25">
      <c r="A4" s="4" t="s">
        <v>6</v>
      </c>
      <c r="B4" s="4" t="s">
        <v>58</v>
      </c>
      <c r="C4" s="16" t="s">
        <v>2</v>
      </c>
      <c r="D4" s="4"/>
      <c r="E4" s="14">
        <v>11</v>
      </c>
    </row>
    <row r="5" spans="1:9" x14ac:dyDescent="0.25">
      <c r="A5" s="4" t="s">
        <v>7</v>
      </c>
      <c r="B5" s="4" t="s">
        <v>58</v>
      </c>
      <c r="C5" s="16" t="s">
        <v>2</v>
      </c>
      <c r="D5" s="4"/>
      <c r="E5" s="14">
        <v>111</v>
      </c>
    </row>
    <row r="6" spans="1:9" x14ac:dyDescent="0.25">
      <c r="A6" s="3" t="s">
        <v>8</v>
      </c>
      <c r="B6" s="3" t="s">
        <v>58</v>
      </c>
      <c r="C6" s="3" t="s">
        <v>2</v>
      </c>
      <c r="D6" s="3"/>
      <c r="E6" s="3">
        <v>12</v>
      </c>
    </row>
    <row r="7" spans="1:9" x14ac:dyDescent="0.25">
      <c r="A7" s="4" t="s">
        <v>9</v>
      </c>
      <c r="B7" s="4" t="s">
        <v>58</v>
      </c>
      <c r="C7" s="16" t="s">
        <v>2</v>
      </c>
      <c r="D7" s="4"/>
      <c r="E7" s="14">
        <v>121</v>
      </c>
    </row>
    <row r="8" spans="1:9" x14ac:dyDescent="0.25">
      <c r="A8" s="5" t="s">
        <v>10</v>
      </c>
      <c r="B8" s="5" t="s">
        <v>58</v>
      </c>
      <c r="C8" s="17" t="s">
        <v>2</v>
      </c>
      <c r="D8" s="5"/>
      <c r="E8" s="15">
        <v>122</v>
      </c>
    </row>
    <row r="9" spans="1:9" x14ac:dyDescent="0.25">
      <c r="A9" s="4" t="s">
        <v>11</v>
      </c>
      <c r="B9" s="4" t="s">
        <v>58</v>
      </c>
      <c r="C9" s="16" t="s">
        <v>2</v>
      </c>
      <c r="D9" s="4"/>
      <c r="E9" s="14">
        <v>1221</v>
      </c>
    </row>
    <row r="10" spans="1:9" x14ac:dyDescent="0.25">
      <c r="A10" s="4" t="s">
        <v>12</v>
      </c>
      <c r="B10" s="4" t="s">
        <v>58</v>
      </c>
      <c r="C10" s="16" t="s">
        <v>2</v>
      </c>
      <c r="D10" s="4"/>
      <c r="E10" s="14">
        <v>1222</v>
      </c>
    </row>
    <row r="11" spans="1:9" x14ac:dyDescent="0.25">
      <c r="A11" s="4" t="s">
        <v>56</v>
      </c>
      <c r="B11" s="4" t="s">
        <v>58</v>
      </c>
      <c r="C11" s="16" t="s">
        <v>2</v>
      </c>
      <c r="D11" s="4"/>
      <c r="E11" s="14">
        <v>1223</v>
      </c>
    </row>
    <row r="12" spans="1:9" x14ac:dyDescent="0.25">
      <c r="A12" s="5" t="s">
        <v>13</v>
      </c>
      <c r="B12" s="5" t="s">
        <v>58</v>
      </c>
      <c r="C12" s="17" t="s">
        <v>2</v>
      </c>
      <c r="D12" s="5"/>
      <c r="E12" s="15">
        <v>123</v>
      </c>
      <c r="I12" s="26"/>
    </row>
    <row r="13" spans="1:9" x14ac:dyDescent="0.25">
      <c r="A13" s="4" t="s">
        <v>14</v>
      </c>
      <c r="B13" s="4" t="s">
        <v>58</v>
      </c>
      <c r="C13" s="16" t="s">
        <v>2</v>
      </c>
      <c r="D13" s="4"/>
      <c r="E13" s="14">
        <v>1231</v>
      </c>
    </row>
    <row r="14" spans="1:9" x14ac:dyDescent="0.25">
      <c r="A14" s="3" t="s">
        <v>57</v>
      </c>
      <c r="B14" s="3" t="s">
        <v>58</v>
      </c>
      <c r="C14" s="3" t="s">
        <v>2</v>
      </c>
      <c r="D14" s="3"/>
      <c r="E14" s="3">
        <v>13</v>
      </c>
    </row>
    <row r="15" spans="1:9" x14ac:dyDescent="0.25">
      <c r="A15" s="4" t="s">
        <v>59</v>
      </c>
      <c r="B15" s="14" t="s">
        <v>58</v>
      </c>
      <c r="C15" s="14" t="s">
        <v>2</v>
      </c>
      <c r="D15" s="4"/>
      <c r="E15" s="14">
        <v>131</v>
      </c>
    </row>
    <row r="16" spans="1:9" x14ac:dyDescent="0.25">
      <c r="A16" s="4" t="s">
        <v>60</v>
      </c>
      <c r="B16" s="14" t="s">
        <v>58</v>
      </c>
      <c r="C16" s="14" t="s">
        <v>2</v>
      </c>
      <c r="D16" s="4"/>
      <c r="E16" s="14">
        <v>1311</v>
      </c>
    </row>
    <row r="17" spans="1:5" x14ac:dyDescent="0.25">
      <c r="A17" s="3" t="s">
        <v>61</v>
      </c>
      <c r="B17" s="3" t="s">
        <v>58</v>
      </c>
      <c r="C17" s="3"/>
      <c r="D17" s="3" t="s">
        <v>95</v>
      </c>
      <c r="E17" s="3">
        <v>2</v>
      </c>
    </row>
    <row r="18" spans="1:5" x14ac:dyDescent="0.25">
      <c r="A18" s="4" t="s">
        <v>62</v>
      </c>
      <c r="B18" s="14" t="s">
        <v>58</v>
      </c>
      <c r="C18" s="14"/>
      <c r="D18" s="14" t="s">
        <v>95</v>
      </c>
      <c r="E18" s="14">
        <v>21</v>
      </c>
    </row>
    <row r="19" spans="1:5" x14ac:dyDescent="0.25">
      <c r="A19" s="4" t="s">
        <v>63</v>
      </c>
      <c r="B19" s="14" t="s">
        <v>58</v>
      </c>
      <c r="C19" s="14"/>
      <c r="D19" s="14" t="s">
        <v>95</v>
      </c>
      <c r="E19" s="14">
        <v>211</v>
      </c>
    </row>
    <row r="20" spans="1:5" x14ac:dyDescent="0.25">
      <c r="A20" s="4" t="s">
        <v>64</v>
      </c>
      <c r="B20" s="14" t="s">
        <v>58</v>
      </c>
      <c r="C20" s="14"/>
      <c r="D20" s="14" t="s">
        <v>95</v>
      </c>
      <c r="E20" s="14">
        <v>212</v>
      </c>
    </row>
    <row r="21" spans="1:5" x14ac:dyDescent="0.25">
      <c r="A21" s="4" t="s">
        <v>65</v>
      </c>
      <c r="B21" s="14" t="s">
        <v>58</v>
      </c>
      <c r="C21" s="14"/>
      <c r="D21" s="14" t="s">
        <v>95</v>
      </c>
      <c r="E21" s="14">
        <v>213</v>
      </c>
    </row>
    <row r="22" spans="1:5" x14ac:dyDescent="0.25">
      <c r="A22" s="5" t="s">
        <v>66</v>
      </c>
      <c r="B22" s="15" t="s">
        <v>58</v>
      </c>
      <c r="C22" s="15"/>
      <c r="D22" s="15" t="s">
        <v>95</v>
      </c>
      <c r="E22" s="15">
        <v>22</v>
      </c>
    </row>
    <row r="23" spans="1:5" x14ac:dyDescent="0.25">
      <c r="A23" s="4" t="s">
        <v>67</v>
      </c>
      <c r="B23" s="14" t="s">
        <v>58</v>
      </c>
      <c r="C23" s="14"/>
      <c r="D23" s="14" t="s">
        <v>95</v>
      </c>
      <c r="E23" s="14">
        <v>221</v>
      </c>
    </row>
    <row r="24" spans="1:5" x14ac:dyDescent="0.25">
      <c r="A24" s="3" t="s">
        <v>68</v>
      </c>
      <c r="B24" s="3" t="s">
        <v>58</v>
      </c>
      <c r="C24" s="3"/>
      <c r="D24" s="3" t="s">
        <v>95</v>
      </c>
      <c r="E24" s="3">
        <v>22</v>
      </c>
    </row>
    <row r="25" spans="1:5" x14ac:dyDescent="0.25">
      <c r="A25" s="4" t="s">
        <v>70</v>
      </c>
      <c r="B25" s="14" t="s">
        <v>58</v>
      </c>
      <c r="C25" s="14"/>
      <c r="D25" s="14" t="s">
        <v>95</v>
      </c>
      <c r="E25" s="14">
        <v>221</v>
      </c>
    </row>
    <row r="26" spans="1:5" x14ac:dyDescent="0.25">
      <c r="A26" s="5" t="s">
        <v>71</v>
      </c>
      <c r="B26" s="15" t="s">
        <v>58</v>
      </c>
      <c r="C26" s="15"/>
      <c r="D26" s="15" t="s">
        <v>95</v>
      </c>
      <c r="E26" s="15">
        <v>222</v>
      </c>
    </row>
    <row r="27" spans="1:5" x14ac:dyDescent="0.25">
      <c r="A27" s="4" t="s">
        <v>72</v>
      </c>
      <c r="B27" s="14" t="s">
        <v>58</v>
      </c>
      <c r="C27" s="14"/>
      <c r="D27" s="14" t="s">
        <v>95</v>
      </c>
      <c r="E27" s="14">
        <v>223</v>
      </c>
    </row>
    <row r="28" spans="1:5" x14ac:dyDescent="0.25">
      <c r="A28" s="5" t="s">
        <v>69</v>
      </c>
      <c r="B28" s="15" t="s">
        <v>58</v>
      </c>
      <c r="C28" s="15"/>
      <c r="D28" s="15" t="s">
        <v>95</v>
      </c>
      <c r="E28" s="15">
        <v>224</v>
      </c>
    </row>
    <row r="29" spans="1:5" x14ac:dyDescent="0.25">
      <c r="A29" s="3" t="s">
        <v>73</v>
      </c>
      <c r="B29" s="3" t="s">
        <v>58</v>
      </c>
      <c r="C29" s="3"/>
      <c r="D29" s="3" t="s">
        <v>95</v>
      </c>
      <c r="E29" s="3">
        <v>23</v>
      </c>
    </row>
    <row r="30" spans="1:5" x14ac:dyDescent="0.25">
      <c r="A30" s="5" t="s">
        <v>75</v>
      </c>
      <c r="B30" s="15" t="s">
        <v>58</v>
      </c>
      <c r="C30" s="15"/>
      <c r="D30" s="15" t="s">
        <v>95</v>
      </c>
      <c r="E30" s="15">
        <v>231</v>
      </c>
    </row>
    <row r="31" spans="1:5" x14ac:dyDescent="0.25">
      <c r="A31" s="4" t="s">
        <v>76</v>
      </c>
      <c r="B31" s="14" t="s">
        <v>58</v>
      </c>
      <c r="C31" s="14"/>
      <c r="D31" s="14" t="s">
        <v>95</v>
      </c>
      <c r="E31" s="14">
        <v>2311</v>
      </c>
    </row>
    <row r="32" spans="1:5" x14ac:dyDescent="0.25">
      <c r="A32" s="3" t="s">
        <v>78</v>
      </c>
      <c r="B32" s="3" t="s">
        <v>96</v>
      </c>
      <c r="C32" s="3"/>
      <c r="D32" s="3" t="s">
        <v>95</v>
      </c>
      <c r="E32" s="3">
        <v>3</v>
      </c>
    </row>
    <row r="33" spans="1:5" x14ac:dyDescent="0.25">
      <c r="A33" s="5" t="s">
        <v>79</v>
      </c>
      <c r="B33" s="15" t="s">
        <v>96</v>
      </c>
      <c r="C33" s="15"/>
      <c r="D33" s="15" t="s">
        <v>95</v>
      </c>
      <c r="E33" s="15">
        <v>31</v>
      </c>
    </row>
    <row r="34" spans="1:5" x14ac:dyDescent="0.25">
      <c r="A34" s="4" t="s">
        <v>80</v>
      </c>
      <c r="B34" s="14" t="s">
        <v>96</v>
      </c>
      <c r="C34" s="14"/>
      <c r="D34" s="14" t="s">
        <v>95</v>
      </c>
      <c r="E34" s="14">
        <v>311</v>
      </c>
    </row>
    <row r="35" spans="1:5" x14ac:dyDescent="0.25">
      <c r="A35" s="4" t="s">
        <v>81</v>
      </c>
      <c r="B35" s="14" t="s">
        <v>96</v>
      </c>
      <c r="C35" s="14"/>
      <c r="D35" s="14" t="s">
        <v>95</v>
      </c>
      <c r="E35" s="14">
        <v>312</v>
      </c>
    </row>
    <row r="36" spans="1:5" x14ac:dyDescent="0.25">
      <c r="A36" s="5" t="s">
        <v>82</v>
      </c>
      <c r="B36" s="15" t="s">
        <v>96</v>
      </c>
      <c r="C36" s="15"/>
      <c r="D36" s="15" t="s">
        <v>95</v>
      </c>
      <c r="E36" s="15">
        <v>32</v>
      </c>
    </row>
    <row r="37" spans="1:5" x14ac:dyDescent="0.25">
      <c r="A37" s="4" t="s">
        <v>83</v>
      </c>
      <c r="B37" s="14" t="s">
        <v>96</v>
      </c>
      <c r="C37" s="14"/>
      <c r="D37" s="14" t="s">
        <v>95</v>
      </c>
      <c r="E37" s="14">
        <v>321</v>
      </c>
    </row>
    <row r="38" spans="1:5" x14ac:dyDescent="0.25">
      <c r="A38" s="4" t="s">
        <v>84</v>
      </c>
      <c r="B38" s="14" t="s">
        <v>96</v>
      </c>
      <c r="C38" s="14"/>
      <c r="D38" s="14" t="s">
        <v>95</v>
      </c>
      <c r="E38" s="14">
        <v>322</v>
      </c>
    </row>
    <row r="39" spans="1:5" x14ac:dyDescent="0.25">
      <c r="A39" s="4" t="s">
        <v>85</v>
      </c>
      <c r="B39" s="14" t="s">
        <v>96</v>
      </c>
      <c r="C39" s="14"/>
      <c r="D39" s="14" t="s">
        <v>95</v>
      </c>
      <c r="E39" s="14">
        <v>323</v>
      </c>
    </row>
    <row r="40" spans="1:5" x14ac:dyDescent="0.25">
      <c r="A40" s="4" t="s">
        <v>74</v>
      </c>
      <c r="B40" s="14" t="s">
        <v>96</v>
      </c>
      <c r="C40" s="14"/>
      <c r="D40" s="14" t="s">
        <v>95</v>
      </c>
      <c r="E40" s="14">
        <v>324</v>
      </c>
    </row>
    <row r="41" spans="1:5" x14ac:dyDescent="0.25">
      <c r="A41" s="3" t="s">
        <v>77</v>
      </c>
      <c r="B41" s="3" t="s">
        <v>96</v>
      </c>
      <c r="C41" s="3" t="s">
        <v>2</v>
      </c>
      <c r="D41" s="3"/>
      <c r="E41" s="3">
        <v>4</v>
      </c>
    </row>
    <row r="42" spans="1:5" x14ac:dyDescent="0.25">
      <c r="A42" s="5" t="s">
        <v>86</v>
      </c>
      <c r="B42" s="15" t="s">
        <v>96</v>
      </c>
      <c r="C42" s="15" t="s">
        <v>2</v>
      </c>
      <c r="D42" s="15"/>
      <c r="E42" s="15">
        <v>41</v>
      </c>
    </row>
    <row r="43" spans="1:5" x14ac:dyDescent="0.25">
      <c r="A43" s="4" t="s">
        <v>87</v>
      </c>
      <c r="B43" s="14" t="s">
        <v>96</v>
      </c>
      <c r="C43" s="14" t="s">
        <v>2</v>
      </c>
      <c r="D43" s="14"/>
      <c r="E43" s="14">
        <v>411</v>
      </c>
    </row>
    <row r="44" spans="1:5" x14ac:dyDescent="0.25">
      <c r="A44" s="4" t="s">
        <v>88</v>
      </c>
      <c r="B44" s="14" t="s">
        <v>96</v>
      </c>
      <c r="C44" s="14" t="s">
        <v>2</v>
      </c>
      <c r="D44" s="14"/>
      <c r="E44" s="14">
        <v>412</v>
      </c>
    </row>
    <row r="45" spans="1:5" x14ac:dyDescent="0.25">
      <c r="A45" s="4" t="s">
        <v>89</v>
      </c>
      <c r="B45" s="14"/>
      <c r="C45" s="14" t="s">
        <v>2</v>
      </c>
      <c r="D45" s="14"/>
      <c r="E45" s="14">
        <v>413</v>
      </c>
    </row>
    <row r="46" spans="1:5" x14ac:dyDescent="0.25">
      <c r="A46" s="5" t="s">
        <v>90</v>
      </c>
      <c r="B46" s="15" t="s">
        <v>96</v>
      </c>
      <c r="C46" s="15" t="s">
        <v>2</v>
      </c>
      <c r="D46" s="15"/>
      <c r="E46" s="15">
        <v>42</v>
      </c>
    </row>
    <row r="47" spans="1:5" x14ac:dyDescent="0.25">
      <c r="A47" s="4" t="s">
        <v>91</v>
      </c>
      <c r="B47" s="14" t="s">
        <v>96</v>
      </c>
      <c r="C47" s="14" t="s">
        <v>2</v>
      </c>
      <c r="D47" s="14"/>
      <c r="E47" s="14">
        <v>421</v>
      </c>
    </row>
    <row r="48" spans="1:5" x14ac:dyDescent="0.25">
      <c r="A48" s="4" t="s">
        <v>92</v>
      </c>
      <c r="B48" s="14" t="s">
        <v>96</v>
      </c>
      <c r="C48" s="14" t="s">
        <v>2</v>
      </c>
      <c r="D48" s="14"/>
      <c r="E48" s="14">
        <v>4211</v>
      </c>
    </row>
    <row r="49" spans="1:5" x14ac:dyDescent="0.25">
      <c r="A49" s="4" t="s">
        <v>93</v>
      </c>
      <c r="B49" s="14" t="s">
        <v>96</v>
      </c>
      <c r="C49" s="14" t="s">
        <v>2</v>
      </c>
      <c r="D49" s="14"/>
      <c r="E49" s="14">
        <v>4212</v>
      </c>
    </row>
    <row r="50" spans="1:5" x14ac:dyDescent="0.25">
      <c r="A50" s="4" t="s">
        <v>94</v>
      </c>
      <c r="B50" s="14" t="s">
        <v>96</v>
      </c>
      <c r="C50" s="14" t="s">
        <v>2</v>
      </c>
      <c r="D50" s="14"/>
      <c r="E50" s="14">
        <v>4213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3"/>
  <sheetViews>
    <sheetView rightToLeft="1" workbookViewId="0"/>
  </sheetViews>
  <sheetFormatPr defaultRowHeight="15" x14ac:dyDescent="0.25"/>
  <cols>
    <col min="1" max="2" width="11.5703125" bestFit="1" customWidth="1"/>
    <col min="3" max="3" width="28.140625" customWidth="1"/>
    <col min="4" max="4" width="15.140625" customWidth="1"/>
    <col min="5" max="5" width="11.140625" bestFit="1" customWidth="1"/>
  </cols>
  <sheetData>
    <row r="4" spans="1:5" ht="45.75" customHeight="1" x14ac:dyDescent="0.25">
      <c r="A4" s="2" t="s">
        <v>2</v>
      </c>
      <c r="B4" s="2" t="s">
        <v>3</v>
      </c>
      <c r="C4" s="2" t="s">
        <v>15</v>
      </c>
      <c r="D4" s="2" t="s">
        <v>16</v>
      </c>
      <c r="E4" s="2" t="s">
        <v>20</v>
      </c>
    </row>
    <row r="5" spans="1:5" ht="39" customHeight="1" x14ac:dyDescent="0.25">
      <c r="A5" s="18">
        <v>63000</v>
      </c>
      <c r="B5" s="19"/>
      <c r="C5" s="7" t="s">
        <v>18</v>
      </c>
      <c r="D5" s="8">
        <v>45207</v>
      </c>
      <c r="E5" s="38">
        <v>1</v>
      </c>
    </row>
    <row r="6" spans="1:5" ht="39" customHeight="1" x14ac:dyDescent="0.25">
      <c r="A6" s="18">
        <v>63000</v>
      </c>
      <c r="B6" s="19"/>
      <c r="C6" s="7" t="s">
        <v>19</v>
      </c>
      <c r="D6" s="8">
        <v>45207</v>
      </c>
      <c r="E6" s="39"/>
    </row>
    <row r="7" spans="1:5" ht="39" customHeight="1" x14ac:dyDescent="0.25">
      <c r="A7" s="18"/>
      <c r="B7" s="19">
        <v>126000</v>
      </c>
      <c r="C7" s="9" t="s">
        <v>17</v>
      </c>
      <c r="D7" s="8">
        <v>45207</v>
      </c>
      <c r="E7" s="40"/>
    </row>
    <row r="8" spans="1:5" ht="39" customHeight="1" x14ac:dyDescent="0.25">
      <c r="A8" s="18">
        <v>63000</v>
      </c>
      <c r="B8" s="19"/>
      <c r="C8" s="10" t="s">
        <v>21</v>
      </c>
      <c r="D8" s="8">
        <v>45214</v>
      </c>
      <c r="E8" s="38">
        <v>2</v>
      </c>
    </row>
    <row r="9" spans="1:5" ht="39" customHeight="1" x14ac:dyDescent="0.25">
      <c r="A9" s="18"/>
      <c r="B9" s="19">
        <v>50400</v>
      </c>
      <c r="C9" s="9" t="s">
        <v>17</v>
      </c>
      <c r="D9" s="8">
        <v>45214</v>
      </c>
      <c r="E9" s="39"/>
    </row>
    <row r="10" spans="1:5" ht="39" customHeight="1" x14ac:dyDescent="0.25">
      <c r="A10" s="18"/>
      <c r="B10" s="19">
        <v>12600</v>
      </c>
      <c r="C10" s="11" t="s">
        <v>22</v>
      </c>
      <c r="D10" s="8">
        <v>45214</v>
      </c>
      <c r="E10" s="40"/>
    </row>
    <row r="11" spans="1:5" ht="39" customHeight="1" x14ac:dyDescent="0.25">
      <c r="A11" s="18">
        <v>150000</v>
      </c>
      <c r="B11" s="19"/>
      <c r="C11" s="7" t="s">
        <v>23</v>
      </c>
      <c r="D11" s="8">
        <v>45216</v>
      </c>
      <c r="E11" s="38">
        <v>3</v>
      </c>
    </row>
    <row r="12" spans="1:5" ht="39" customHeight="1" x14ac:dyDescent="0.25">
      <c r="A12" s="18"/>
      <c r="B12" s="19">
        <v>30000</v>
      </c>
      <c r="C12" s="11" t="s">
        <v>24</v>
      </c>
      <c r="D12" s="8">
        <v>45216</v>
      </c>
      <c r="E12" s="39"/>
    </row>
    <row r="13" spans="1:5" ht="39" customHeight="1" x14ac:dyDescent="0.25">
      <c r="A13" s="18"/>
      <c r="B13" s="19">
        <v>120000</v>
      </c>
      <c r="C13" s="11" t="s">
        <v>25</v>
      </c>
      <c r="D13" s="7"/>
      <c r="E13" s="40"/>
    </row>
    <row r="14" spans="1:5" ht="39" customHeight="1" x14ac:dyDescent="0.25">
      <c r="A14" s="18">
        <v>60000</v>
      </c>
      <c r="B14" s="19"/>
      <c r="C14" s="7" t="s">
        <v>26</v>
      </c>
      <c r="D14" s="8">
        <v>45221</v>
      </c>
      <c r="E14" s="38">
        <v>4</v>
      </c>
    </row>
    <row r="15" spans="1:5" ht="39" customHeight="1" x14ac:dyDescent="0.25">
      <c r="A15" s="18">
        <v>60000</v>
      </c>
      <c r="B15" s="19"/>
      <c r="C15" s="7" t="s">
        <v>27</v>
      </c>
      <c r="D15" s="8">
        <v>45221</v>
      </c>
      <c r="E15" s="39"/>
    </row>
    <row r="16" spans="1:5" ht="39" customHeight="1" x14ac:dyDescent="0.25">
      <c r="A16" s="18"/>
      <c r="B16" s="19">
        <v>120000</v>
      </c>
      <c r="C16" s="11" t="s">
        <v>17</v>
      </c>
      <c r="D16" s="8">
        <v>45221</v>
      </c>
      <c r="E16" s="40"/>
    </row>
    <row r="17" spans="1:5" ht="39" customHeight="1" x14ac:dyDescent="0.25">
      <c r="A17" s="18">
        <v>10000</v>
      </c>
      <c r="B17" s="19"/>
      <c r="C17" s="7" t="s">
        <v>28</v>
      </c>
      <c r="D17" s="8">
        <v>45230</v>
      </c>
      <c r="E17" s="38">
        <v>5</v>
      </c>
    </row>
    <row r="18" spans="1:5" ht="39" customHeight="1" x14ac:dyDescent="0.25">
      <c r="A18" s="18">
        <v>20000</v>
      </c>
      <c r="B18" s="19"/>
      <c r="C18" s="7" t="s">
        <v>29</v>
      </c>
      <c r="D18" s="8">
        <v>45230</v>
      </c>
      <c r="E18" s="39"/>
    </row>
    <row r="19" spans="1:5" ht="39" customHeight="1" x14ac:dyDescent="0.25">
      <c r="A19" s="18">
        <v>3000</v>
      </c>
      <c r="B19" s="19"/>
      <c r="C19" s="7" t="s">
        <v>30</v>
      </c>
      <c r="D19" s="8">
        <v>45230</v>
      </c>
      <c r="E19" s="39"/>
    </row>
    <row r="20" spans="1:5" ht="39" customHeight="1" x14ac:dyDescent="0.25">
      <c r="A20" s="18">
        <v>1000</v>
      </c>
      <c r="B20" s="19"/>
      <c r="C20" s="7" t="s">
        <v>31</v>
      </c>
      <c r="D20" s="8">
        <v>45230</v>
      </c>
      <c r="E20" s="39"/>
    </row>
    <row r="21" spans="1:5" ht="39" customHeight="1" x14ac:dyDescent="0.25">
      <c r="A21" s="18">
        <v>2000</v>
      </c>
      <c r="B21" s="19"/>
      <c r="C21" s="7" t="s">
        <v>32</v>
      </c>
      <c r="D21" s="8">
        <v>45230</v>
      </c>
      <c r="E21" s="39"/>
    </row>
    <row r="22" spans="1:5" ht="39" customHeight="1" x14ac:dyDescent="0.25">
      <c r="A22" s="18"/>
      <c r="B22" s="19">
        <v>36000</v>
      </c>
      <c r="C22" s="11" t="s">
        <v>33</v>
      </c>
      <c r="D22" s="8">
        <v>45230</v>
      </c>
      <c r="E22" s="40"/>
    </row>
    <row r="23" spans="1:5" ht="39" customHeight="1" x14ac:dyDescent="0.25">
      <c r="A23" s="20">
        <f>SUM(A5:A22)</f>
        <v>495000</v>
      </c>
      <c r="B23" s="20">
        <f>SUM(B7:B22)</f>
        <v>495000</v>
      </c>
      <c r="C23" s="1" t="b">
        <f>IF(B23=A23,TRUE,"fauls")</f>
        <v>1</v>
      </c>
      <c r="D23" s="1"/>
      <c r="E23" s="1"/>
    </row>
  </sheetData>
  <mergeCells count="5">
    <mergeCell ref="E5:E7"/>
    <mergeCell ref="E8:E10"/>
    <mergeCell ref="E11:E13"/>
    <mergeCell ref="E14:E16"/>
    <mergeCell ref="E17:E22"/>
  </mergeCells>
  <conditionalFormatting sqref="C23">
    <cfRule type="cellIs" dxfId="1" priority="1" operator="greaterThan">
      <formula>TRUE</formula>
    </cfRule>
    <cfRule type="cellIs" dxfId="0" priority="2" operator="greaterThan">
      <formula>TRUE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1"/>
  <sheetViews>
    <sheetView rightToLeft="1" workbookViewId="0">
      <pane ySplit="4" topLeftCell="A20" activePane="bottomLeft" state="frozen"/>
      <selection pane="bottomLeft" activeCell="C28" sqref="C28"/>
    </sheetView>
  </sheetViews>
  <sheetFormatPr defaultRowHeight="15" x14ac:dyDescent="0.25"/>
  <cols>
    <col min="2" max="2" width="21" bestFit="1" customWidth="1"/>
    <col min="3" max="8" width="19.7109375" bestFit="1" customWidth="1"/>
    <col min="9" max="9" width="13.28515625" bestFit="1" customWidth="1"/>
  </cols>
  <sheetData>
    <row r="3" spans="2:8" s="12" customFormat="1" ht="28.5" customHeight="1" x14ac:dyDescent="0.25">
      <c r="B3" s="41" t="s">
        <v>0</v>
      </c>
      <c r="C3" s="41" t="s">
        <v>34</v>
      </c>
      <c r="D3" s="41"/>
      <c r="E3" s="41" t="s">
        <v>35</v>
      </c>
      <c r="F3" s="41"/>
      <c r="G3" s="41" t="s">
        <v>36</v>
      </c>
      <c r="H3" s="41"/>
    </row>
    <row r="4" spans="2:8" s="12" customFormat="1" ht="43.5" customHeight="1" x14ac:dyDescent="0.25">
      <c r="B4" s="41"/>
      <c r="C4" s="21" t="s">
        <v>2</v>
      </c>
      <c r="D4" s="21" t="s">
        <v>3</v>
      </c>
      <c r="E4" s="21" t="s">
        <v>2</v>
      </c>
      <c r="F4" s="21" t="s">
        <v>3</v>
      </c>
      <c r="G4" s="21" t="s">
        <v>2</v>
      </c>
      <c r="H4" s="21" t="s">
        <v>3</v>
      </c>
    </row>
    <row r="5" spans="2:8" ht="27.75" customHeight="1" x14ac:dyDescent="0.25">
      <c r="B5" s="23" t="s">
        <v>37</v>
      </c>
      <c r="C5" s="24">
        <v>120000</v>
      </c>
      <c r="D5" s="24"/>
      <c r="E5" s="25">
        <f>C5</f>
        <v>120000</v>
      </c>
      <c r="F5" s="25">
        <f>D5</f>
        <v>0</v>
      </c>
      <c r="G5" s="24">
        <f>IF(E5&gt;F5,E5,0)</f>
        <v>120000</v>
      </c>
      <c r="H5" s="24">
        <f>IF(F5&gt;E5,F5,0)</f>
        <v>0</v>
      </c>
    </row>
    <row r="6" spans="2:8" ht="27.75" customHeight="1" x14ac:dyDescent="0.25">
      <c r="B6" s="1" t="s">
        <v>38</v>
      </c>
      <c r="C6" s="22">
        <v>160000</v>
      </c>
      <c r="D6" s="22"/>
      <c r="E6" s="6">
        <f t="shared" ref="E6:E23" si="0">C6</f>
        <v>160000</v>
      </c>
      <c r="F6" s="6">
        <f t="shared" ref="F6:F23" si="1">D6</f>
        <v>0</v>
      </c>
      <c r="G6" s="22">
        <f t="shared" ref="G6:G23" si="2">IF(E6&gt;F6,E6,0)</f>
        <v>160000</v>
      </c>
      <c r="H6" s="22">
        <f t="shared" ref="H6:H23" si="3">IF(F6&gt;E6,F6,0)</f>
        <v>0</v>
      </c>
    </row>
    <row r="7" spans="2:8" ht="27.75" customHeight="1" x14ac:dyDescent="0.25">
      <c r="B7" s="23" t="s">
        <v>39</v>
      </c>
      <c r="C7" s="24">
        <v>50000</v>
      </c>
      <c r="D7" s="24"/>
      <c r="E7" s="25">
        <f t="shared" si="0"/>
        <v>50000</v>
      </c>
      <c r="F7" s="25">
        <f t="shared" si="1"/>
        <v>0</v>
      </c>
      <c r="G7" s="24">
        <f t="shared" si="2"/>
        <v>50000</v>
      </c>
      <c r="H7" s="24">
        <f t="shared" si="3"/>
        <v>0</v>
      </c>
    </row>
    <row r="8" spans="2:8" ht="27.75" customHeight="1" x14ac:dyDescent="0.25">
      <c r="B8" s="1" t="s">
        <v>40</v>
      </c>
      <c r="C8" s="22"/>
      <c r="D8" s="22">
        <v>80000</v>
      </c>
      <c r="E8" s="6">
        <f t="shared" si="0"/>
        <v>0</v>
      </c>
      <c r="F8" s="6">
        <f t="shared" si="1"/>
        <v>80000</v>
      </c>
      <c r="G8" s="22">
        <f t="shared" si="2"/>
        <v>0</v>
      </c>
      <c r="H8" s="22">
        <f t="shared" si="3"/>
        <v>80000</v>
      </c>
    </row>
    <row r="9" spans="2:8" ht="27.75" customHeight="1" x14ac:dyDescent="0.25">
      <c r="B9" s="23" t="s">
        <v>41</v>
      </c>
      <c r="C9" s="24"/>
      <c r="D9" s="24">
        <v>30000</v>
      </c>
      <c r="E9" s="25">
        <f t="shared" si="0"/>
        <v>0</v>
      </c>
      <c r="F9" s="25">
        <f t="shared" si="1"/>
        <v>30000</v>
      </c>
      <c r="G9" s="24">
        <f t="shared" si="2"/>
        <v>0</v>
      </c>
      <c r="H9" s="24">
        <f t="shared" si="3"/>
        <v>30000</v>
      </c>
    </row>
    <row r="10" spans="2:8" ht="27.75" customHeight="1" x14ac:dyDescent="0.25">
      <c r="B10" s="1" t="s">
        <v>42</v>
      </c>
      <c r="C10" s="22"/>
      <c r="D10" s="22">
        <v>8000</v>
      </c>
      <c r="E10" s="6">
        <f t="shared" si="0"/>
        <v>0</v>
      </c>
      <c r="F10" s="6">
        <f t="shared" si="1"/>
        <v>8000</v>
      </c>
      <c r="G10" s="22">
        <f t="shared" si="2"/>
        <v>0</v>
      </c>
      <c r="H10" s="22">
        <f t="shared" si="3"/>
        <v>8000</v>
      </c>
    </row>
    <row r="11" spans="2:8" ht="27.75" customHeight="1" x14ac:dyDescent="0.25">
      <c r="B11" s="23" t="s">
        <v>43</v>
      </c>
      <c r="C11" s="24">
        <v>5000</v>
      </c>
      <c r="D11" s="24"/>
      <c r="E11" s="25">
        <f t="shared" si="0"/>
        <v>5000</v>
      </c>
      <c r="F11" s="25">
        <f t="shared" si="1"/>
        <v>0</v>
      </c>
      <c r="G11" s="24">
        <f t="shared" si="2"/>
        <v>5000</v>
      </c>
      <c r="H11" s="24">
        <f t="shared" si="3"/>
        <v>0</v>
      </c>
    </row>
    <row r="12" spans="2:8" ht="27.75" customHeight="1" x14ac:dyDescent="0.25">
      <c r="B12" s="1" t="s">
        <v>44</v>
      </c>
      <c r="C12" s="22"/>
      <c r="D12" s="22">
        <v>20000</v>
      </c>
      <c r="E12" s="6">
        <f t="shared" si="0"/>
        <v>0</v>
      </c>
      <c r="F12" s="6">
        <f t="shared" si="1"/>
        <v>20000</v>
      </c>
      <c r="G12" s="22">
        <f t="shared" si="2"/>
        <v>0</v>
      </c>
      <c r="H12" s="22">
        <f t="shared" si="3"/>
        <v>20000</v>
      </c>
    </row>
    <row r="13" spans="2:8" ht="27.75" customHeight="1" x14ac:dyDescent="0.25">
      <c r="B13" s="23" t="s">
        <v>45</v>
      </c>
      <c r="C13" s="24">
        <v>500000</v>
      </c>
      <c r="D13" s="24"/>
      <c r="E13" s="25">
        <f t="shared" si="0"/>
        <v>500000</v>
      </c>
      <c r="F13" s="25">
        <f t="shared" si="1"/>
        <v>0</v>
      </c>
      <c r="G13" s="24">
        <f t="shared" si="2"/>
        <v>500000</v>
      </c>
      <c r="H13" s="24">
        <f t="shared" si="3"/>
        <v>0</v>
      </c>
    </row>
    <row r="14" spans="2:8" ht="27.75" customHeight="1" x14ac:dyDescent="0.25">
      <c r="B14" s="1" t="s">
        <v>46</v>
      </c>
      <c r="C14" s="22"/>
      <c r="D14" s="22">
        <v>100000</v>
      </c>
      <c r="E14" s="6">
        <f t="shared" si="0"/>
        <v>0</v>
      </c>
      <c r="F14" s="6">
        <f t="shared" si="1"/>
        <v>100000</v>
      </c>
      <c r="G14" s="22">
        <f t="shared" si="2"/>
        <v>0</v>
      </c>
      <c r="H14" s="22">
        <f t="shared" si="3"/>
        <v>100000</v>
      </c>
    </row>
    <row r="15" spans="2:8" ht="27.75" customHeight="1" x14ac:dyDescent="0.25">
      <c r="B15" s="23" t="s">
        <v>47</v>
      </c>
      <c r="C15" s="24"/>
      <c r="D15" s="24">
        <v>20000</v>
      </c>
      <c r="E15" s="25">
        <f t="shared" si="0"/>
        <v>0</v>
      </c>
      <c r="F15" s="25">
        <f t="shared" si="1"/>
        <v>20000</v>
      </c>
      <c r="G15" s="24">
        <f t="shared" si="2"/>
        <v>0</v>
      </c>
      <c r="H15" s="24">
        <f t="shared" si="3"/>
        <v>20000</v>
      </c>
    </row>
    <row r="16" spans="2:8" ht="27.75" customHeight="1" x14ac:dyDescent="0.25">
      <c r="B16" s="1" t="s">
        <v>48</v>
      </c>
      <c r="C16" s="22"/>
      <c r="D16" s="22">
        <v>80000</v>
      </c>
      <c r="E16" s="6">
        <f t="shared" si="0"/>
        <v>0</v>
      </c>
      <c r="F16" s="6">
        <f t="shared" si="1"/>
        <v>80000</v>
      </c>
      <c r="G16" s="22">
        <f t="shared" si="2"/>
        <v>0</v>
      </c>
      <c r="H16" s="22">
        <f t="shared" si="3"/>
        <v>80000</v>
      </c>
    </row>
    <row r="17" spans="2:9" ht="27.75" customHeight="1" x14ac:dyDescent="0.25">
      <c r="B17" s="23" t="s">
        <v>49</v>
      </c>
      <c r="C17" s="24"/>
      <c r="D17" s="24">
        <v>120000</v>
      </c>
      <c r="E17" s="25">
        <f t="shared" si="0"/>
        <v>0</v>
      </c>
      <c r="F17" s="25">
        <f t="shared" si="1"/>
        <v>120000</v>
      </c>
      <c r="G17" s="24">
        <f t="shared" si="2"/>
        <v>0</v>
      </c>
      <c r="H17" s="24">
        <f t="shared" si="3"/>
        <v>120000</v>
      </c>
    </row>
    <row r="18" spans="2:9" ht="27.75" customHeight="1" x14ac:dyDescent="0.25">
      <c r="B18" s="1" t="s">
        <v>50</v>
      </c>
      <c r="C18" s="22">
        <v>200000</v>
      </c>
      <c r="D18" s="22"/>
      <c r="E18" s="6">
        <f t="shared" si="0"/>
        <v>200000</v>
      </c>
      <c r="F18" s="6">
        <f t="shared" si="1"/>
        <v>0</v>
      </c>
      <c r="G18" s="22">
        <f t="shared" si="2"/>
        <v>200000</v>
      </c>
      <c r="H18" s="22">
        <f t="shared" si="3"/>
        <v>0</v>
      </c>
    </row>
    <row r="19" spans="2:9" ht="27.75" customHeight="1" x14ac:dyDescent="0.25">
      <c r="B19" s="23" t="s">
        <v>51</v>
      </c>
      <c r="C19" s="24">
        <v>1000000</v>
      </c>
      <c r="D19" s="24"/>
      <c r="E19" s="25">
        <f t="shared" si="0"/>
        <v>1000000</v>
      </c>
      <c r="F19" s="25">
        <f t="shared" si="1"/>
        <v>0</v>
      </c>
      <c r="G19" s="24">
        <f t="shared" si="2"/>
        <v>1000000</v>
      </c>
      <c r="H19" s="24">
        <f t="shared" si="3"/>
        <v>0</v>
      </c>
    </row>
    <row r="20" spans="2:9" ht="27.75" customHeight="1" x14ac:dyDescent="0.25">
      <c r="B20" s="1" t="s">
        <v>52</v>
      </c>
      <c r="C20" s="22">
        <v>100000</v>
      </c>
      <c r="D20" s="22"/>
      <c r="E20" s="6">
        <f t="shared" si="0"/>
        <v>100000</v>
      </c>
      <c r="F20" s="6">
        <f t="shared" si="1"/>
        <v>0</v>
      </c>
      <c r="G20" s="22">
        <f t="shared" si="2"/>
        <v>100000</v>
      </c>
      <c r="H20" s="22">
        <f t="shared" si="3"/>
        <v>0</v>
      </c>
    </row>
    <row r="21" spans="2:9" ht="27.75" customHeight="1" x14ac:dyDescent="0.25">
      <c r="B21" s="23" t="s">
        <v>53</v>
      </c>
      <c r="C21" s="24">
        <v>1000000</v>
      </c>
      <c r="D21" s="24"/>
      <c r="E21" s="25">
        <f t="shared" si="0"/>
        <v>1000000</v>
      </c>
      <c r="F21" s="25">
        <f t="shared" si="1"/>
        <v>0</v>
      </c>
      <c r="G21" s="24">
        <f t="shared" si="2"/>
        <v>1000000</v>
      </c>
      <c r="H21" s="24">
        <f t="shared" si="3"/>
        <v>0</v>
      </c>
    </row>
    <row r="22" spans="2:9" ht="27.75" customHeight="1" x14ac:dyDescent="0.25">
      <c r="B22" s="1" t="s">
        <v>54</v>
      </c>
      <c r="C22" s="22">
        <v>3000000</v>
      </c>
      <c r="D22" s="22"/>
      <c r="E22" s="6">
        <f t="shared" si="0"/>
        <v>3000000</v>
      </c>
      <c r="F22" s="6">
        <f t="shared" si="1"/>
        <v>0</v>
      </c>
      <c r="G22" s="22">
        <f t="shared" si="2"/>
        <v>3000000</v>
      </c>
      <c r="H22" s="22">
        <f t="shared" si="3"/>
        <v>0</v>
      </c>
    </row>
    <row r="23" spans="2:9" ht="27.75" customHeight="1" x14ac:dyDescent="0.25">
      <c r="B23" s="23" t="s">
        <v>55</v>
      </c>
      <c r="C23" s="24">
        <v>400000</v>
      </c>
      <c r="D23" s="24"/>
      <c r="E23" s="25">
        <f t="shared" si="0"/>
        <v>400000</v>
      </c>
      <c r="F23" s="25">
        <f t="shared" si="1"/>
        <v>0</v>
      </c>
      <c r="G23" s="24">
        <f t="shared" si="2"/>
        <v>400000</v>
      </c>
      <c r="H23" s="24">
        <f t="shared" si="3"/>
        <v>0</v>
      </c>
    </row>
    <row r="24" spans="2:9" ht="27.75" customHeight="1" x14ac:dyDescent="0.25">
      <c r="B24" s="1" t="s">
        <v>70</v>
      </c>
      <c r="C24" s="22"/>
      <c r="D24" s="22">
        <v>6077000</v>
      </c>
      <c r="E24" s="6"/>
      <c r="F24" s="6">
        <f>D24</f>
        <v>6077000</v>
      </c>
      <c r="G24" s="22">
        <f>C24+E24</f>
        <v>0</v>
      </c>
      <c r="H24" s="22">
        <f>F24</f>
        <v>6077000</v>
      </c>
    </row>
    <row r="25" spans="2:9" ht="27.75" customHeight="1" x14ac:dyDescent="0.25">
      <c r="B25" s="37" t="s">
        <v>35</v>
      </c>
      <c r="C25" s="58">
        <f>SUM(C5:C23)</f>
        <v>6535000</v>
      </c>
      <c r="D25" s="58">
        <f>SUM(D5:D24)</f>
        <v>6535000</v>
      </c>
      <c r="E25" s="58">
        <f t="shared" ref="E25:H25" si="4">SUM(E5:E24)</f>
        <v>6535000</v>
      </c>
      <c r="F25" s="58">
        <f t="shared" si="4"/>
        <v>6535000</v>
      </c>
      <c r="G25" s="58">
        <f t="shared" si="4"/>
        <v>6535000</v>
      </c>
      <c r="H25" s="58">
        <f t="shared" si="4"/>
        <v>6535000</v>
      </c>
    </row>
    <row r="31" spans="2:9" x14ac:dyDescent="0.25">
      <c r="I31" s="13">
        <f>6535000-458000</f>
        <v>6077000</v>
      </c>
    </row>
  </sheetData>
  <mergeCells count="4">
    <mergeCell ref="C3:D3"/>
    <mergeCell ref="E3:F3"/>
    <mergeCell ref="G3:H3"/>
    <mergeCell ref="B3:B4"/>
  </mergeCells>
  <pageMargins left="0.7" right="0.7" top="0.75" bottom="0.75" header="0.3" footer="0.3"/>
  <pageSetup orientation="portrait" r:id="rId1"/>
  <ignoredErrors>
    <ignoredError sqref="G24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0"/>
  <sheetViews>
    <sheetView rightToLeft="1" topLeftCell="A10" zoomScale="89" zoomScaleNormal="89" workbookViewId="0">
      <selection activeCell="E18" sqref="E18"/>
    </sheetView>
  </sheetViews>
  <sheetFormatPr defaultRowHeight="15" x14ac:dyDescent="0.25"/>
  <cols>
    <col min="2" max="3" width="16" bestFit="1" customWidth="1"/>
    <col min="4" max="4" width="33.42578125" customWidth="1"/>
    <col min="5" max="5" width="15.7109375" customWidth="1"/>
    <col min="9" max="9" width="12.28515625" bestFit="1" customWidth="1"/>
    <col min="10" max="10" width="20.42578125" customWidth="1"/>
    <col min="11" max="11" width="14" bestFit="1" customWidth="1"/>
    <col min="12" max="12" width="12.28515625" customWidth="1"/>
    <col min="13" max="13" width="13.42578125" customWidth="1"/>
  </cols>
  <sheetData>
    <row r="3" spans="2:13" s="27" customFormat="1" ht="32.25" customHeight="1" x14ac:dyDescent="0.25">
      <c r="B3" s="37" t="s">
        <v>2</v>
      </c>
      <c r="C3" s="37" t="s">
        <v>3</v>
      </c>
      <c r="D3" s="37" t="s">
        <v>15</v>
      </c>
      <c r="E3" s="37" t="s">
        <v>108</v>
      </c>
      <c r="K3" s="42" t="s">
        <v>97</v>
      </c>
      <c r="L3" s="42"/>
      <c r="M3" s="42"/>
    </row>
    <row r="4" spans="2:13" ht="30" customHeight="1" x14ac:dyDescent="0.25">
      <c r="B4" s="65">
        <v>175000</v>
      </c>
      <c r="C4" s="65"/>
      <c r="D4" s="66" t="s">
        <v>150</v>
      </c>
      <c r="E4" s="66" t="s">
        <v>96</v>
      </c>
      <c r="K4" t="s">
        <v>98</v>
      </c>
      <c r="L4" t="s">
        <v>99</v>
      </c>
      <c r="M4" t="s">
        <v>100</v>
      </c>
    </row>
    <row r="5" spans="2:13" ht="34.5" customHeight="1" x14ac:dyDescent="0.25">
      <c r="B5" s="64"/>
      <c r="C5" s="64">
        <v>175000</v>
      </c>
      <c r="D5" s="46" t="s">
        <v>151</v>
      </c>
      <c r="E5" s="45" t="s">
        <v>109</v>
      </c>
      <c r="K5" s="13">
        <v>1000000</v>
      </c>
      <c r="L5" s="13">
        <v>300000</v>
      </c>
      <c r="M5" s="13">
        <v>100000</v>
      </c>
    </row>
    <row r="6" spans="2:13" ht="30" customHeight="1" x14ac:dyDescent="0.25">
      <c r="B6" s="65">
        <v>200000</v>
      </c>
      <c r="C6" s="65"/>
      <c r="D6" s="66" t="s">
        <v>156</v>
      </c>
      <c r="E6" s="66" t="s">
        <v>96</v>
      </c>
      <c r="I6" s="27"/>
      <c r="J6" s="27" t="s">
        <v>101</v>
      </c>
      <c r="K6" s="27"/>
    </row>
    <row r="7" spans="2:13" ht="34.5" customHeight="1" x14ac:dyDescent="0.25">
      <c r="B7" s="64"/>
      <c r="C7" s="64">
        <v>200000</v>
      </c>
      <c r="D7" s="46" t="s">
        <v>157</v>
      </c>
      <c r="E7" s="45" t="s">
        <v>109</v>
      </c>
      <c r="I7" s="27"/>
      <c r="J7" s="27" t="s">
        <v>102</v>
      </c>
      <c r="K7" s="63"/>
      <c r="L7" s="13"/>
      <c r="M7" s="13"/>
    </row>
    <row r="8" spans="2:13" ht="30" customHeight="1" x14ac:dyDescent="0.25">
      <c r="B8" s="65">
        <v>75000</v>
      </c>
      <c r="C8" s="65"/>
      <c r="D8" s="66" t="s">
        <v>158</v>
      </c>
      <c r="E8" s="66" t="s">
        <v>96</v>
      </c>
      <c r="I8" s="27">
        <v>175000</v>
      </c>
      <c r="J8" s="27"/>
      <c r="K8" s="27"/>
    </row>
    <row r="9" spans="2:13" ht="34.5" customHeight="1" x14ac:dyDescent="0.25">
      <c r="B9" s="64"/>
      <c r="C9" s="64">
        <v>75000</v>
      </c>
      <c r="D9" s="46" t="s">
        <v>159</v>
      </c>
      <c r="E9" s="45" t="s">
        <v>109</v>
      </c>
      <c r="I9" s="27"/>
      <c r="J9" s="27"/>
      <c r="K9" s="63"/>
      <c r="L9" s="13"/>
      <c r="M9" s="13"/>
    </row>
    <row r="10" spans="2:13" ht="30" customHeight="1" x14ac:dyDescent="0.25">
      <c r="B10" s="65">
        <v>37500</v>
      </c>
      <c r="C10" s="65"/>
      <c r="D10" s="66" t="s">
        <v>160</v>
      </c>
      <c r="E10" s="66" t="s">
        <v>96</v>
      </c>
      <c r="G10" s="65"/>
      <c r="H10" s="65"/>
      <c r="I10" s="66" t="s">
        <v>103</v>
      </c>
      <c r="J10" s="66"/>
      <c r="K10" s="27" t="s">
        <v>100</v>
      </c>
    </row>
    <row r="11" spans="2:13" ht="34.5" customHeight="1" x14ac:dyDescent="0.25">
      <c r="B11" s="64"/>
      <c r="C11" s="64">
        <v>37500</v>
      </c>
      <c r="D11" s="46" t="s">
        <v>161</v>
      </c>
      <c r="E11" s="45" t="s">
        <v>109</v>
      </c>
      <c r="G11" s="64"/>
      <c r="H11" s="64"/>
      <c r="I11" s="46" t="s">
        <v>104</v>
      </c>
      <c r="J11" s="45">
        <v>175000</v>
      </c>
      <c r="K11" s="63">
        <f>J11+M5</f>
        <v>275000</v>
      </c>
      <c r="L11" s="13"/>
      <c r="M11" s="13"/>
    </row>
    <row r="12" spans="2:13" ht="30" customHeight="1" x14ac:dyDescent="0.25">
      <c r="B12" s="65">
        <v>20000</v>
      </c>
      <c r="C12" s="65"/>
      <c r="D12" s="66" t="s">
        <v>162</v>
      </c>
      <c r="E12" s="66" t="s">
        <v>96</v>
      </c>
      <c r="I12" s="27" t="s">
        <v>105</v>
      </c>
      <c r="J12" s="27">
        <v>175000</v>
      </c>
      <c r="K12" s="27">
        <f>K11+J11</f>
        <v>450000</v>
      </c>
    </row>
    <row r="13" spans="2:13" ht="34.5" customHeight="1" x14ac:dyDescent="0.25">
      <c r="B13" s="64"/>
      <c r="C13" s="64">
        <v>20000</v>
      </c>
      <c r="D13" s="46" t="s">
        <v>163</v>
      </c>
      <c r="E13" s="45" t="s">
        <v>109</v>
      </c>
      <c r="I13" s="27" t="s">
        <v>106</v>
      </c>
      <c r="J13" s="27">
        <v>175000</v>
      </c>
      <c r="K13" s="63">
        <f t="shared" ref="K13:K14" si="0">K12+J12</f>
        <v>625000</v>
      </c>
      <c r="L13" s="13"/>
      <c r="M13" s="13"/>
    </row>
    <row r="14" spans="2:13" ht="30" customHeight="1" x14ac:dyDescent="0.25">
      <c r="B14" s="65">
        <v>20000</v>
      </c>
      <c r="C14" s="65"/>
      <c r="D14" s="66" t="s">
        <v>164</v>
      </c>
      <c r="E14" s="66" t="s">
        <v>96</v>
      </c>
      <c r="I14" s="27" t="s">
        <v>107</v>
      </c>
      <c r="J14" s="27">
        <v>175000</v>
      </c>
      <c r="K14" s="27">
        <f t="shared" si="0"/>
        <v>800000</v>
      </c>
    </row>
    <row r="15" spans="2:13" ht="34.5" customHeight="1" x14ac:dyDescent="0.25">
      <c r="B15" s="64"/>
      <c r="C15" s="64">
        <v>20000</v>
      </c>
      <c r="D15" s="46" t="s">
        <v>165</v>
      </c>
      <c r="E15" s="45" t="s">
        <v>109</v>
      </c>
      <c r="K15" s="13"/>
      <c r="L15" s="13"/>
      <c r="M15" s="13"/>
    </row>
    <row r="16" spans="2:13" ht="30" customHeight="1" x14ac:dyDescent="0.25">
      <c r="B16" s="65">
        <v>10000</v>
      </c>
      <c r="C16" s="65"/>
      <c r="D16" s="66" t="s">
        <v>167</v>
      </c>
      <c r="E16" s="66" t="s">
        <v>109</v>
      </c>
    </row>
    <row r="17" spans="2:13" ht="34.5" customHeight="1" x14ac:dyDescent="0.25">
      <c r="B17" s="64"/>
      <c r="C17" s="64">
        <v>10000</v>
      </c>
      <c r="D17" s="46" t="s">
        <v>168</v>
      </c>
      <c r="E17" s="45" t="s">
        <v>96</v>
      </c>
      <c r="K17" s="13"/>
      <c r="L17" s="13"/>
      <c r="M17" s="13"/>
    </row>
    <row r="18" spans="2:13" ht="30" customHeight="1" x14ac:dyDescent="0.25">
      <c r="B18" s="45"/>
      <c r="C18" s="45"/>
      <c r="D18" s="45"/>
      <c r="E18" s="45"/>
    </row>
    <row r="19" spans="2:13" ht="34.5" customHeight="1" x14ac:dyDescent="0.25">
      <c r="B19" s="45"/>
      <c r="C19" s="45"/>
      <c r="D19" s="46"/>
      <c r="E19" s="45"/>
      <c r="K19" s="13"/>
      <c r="L19" s="13"/>
      <c r="M19" s="13"/>
    </row>
    <row r="20" spans="2:13" ht="30" customHeight="1" x14ac:dyDescent="0.25">
      <c r="B20" s="45"/>
      <c r="C20" s="45"/>
      <c r="D20" s="45"/>
      <c r="E20" s="45"/>
    </row>
    <row r="21" spans="2:13" ht="34.5" customHeight="1" x14ac:dyDescent="0.25">
      <c r="B21" s="45"/>
      <c r="C21" s="45"/>
      <c r="D21" s="46"/>
      <c r="E21" s="45"/>
      <c r="K21" s="13"/>
      <c r="L21" s="13"/>
      <c r="M21" s="13"/>
    </row>
    <row r="22" spans="2:13" ht="30" customHeight="1" x14ac:dyDescent="0.25">
      <c r="B22" s="45"/>
      <c r="C22" s="45"/>
      <c r="D22" s="45"/>
      <c r="E22" s="45"/>
    </row>
    <row r="23" spans="2:13" ht="34.5" customHeight="1" x14ac:dyDescent="0.25">
      <c r="B23" s="45"/>
      <c r="C23" s="45"/>
      <c r="D23" s="46"/>
      <c r="E23" s="45"/>
      <c r="K23" s="13"/>
      <c r="L23" s="13"/>
      <c r="M23" s="13"/>
    </row>
    <row r="24" spans="2:13" ht="30" customHeight="1" x14ac:dyDescent="0.25">
      <c r="B24" s="45"/>
      <c r="C24" s="45"/>
      <c r="D24" s="45"/>
      <c r="E24" s="45"/>
    </row>
    <row r="25" spans="2:13" ht="34.5" customHeight="1" x14ac:dyDescent="0.25">
      <c r="B25" s="45"/>
      <c r="C25" s="45"/>
      <c r="D25" s="46"/>
      <c r="E25" s="45"/>
      <c r="K25" s="13"/>
      <c r="L25" s="13"/>
      <c r="M25" s="13"/>
    </row>
    <row r="26" spans="2:13" ht="30" customHeight="1" x14ac:dyDescent="0.25">
      <c r="B26" s="45"/>
      <c r="C26" s="45"/>
      <c r="D26" s="45"/>
      <c r="E26" s="45"/>
    </row>
    <row r="27" spans="2:13" ht="34.5" customHeight="1" x14ac:dyDescent="0.25">
      <c r="B27" s="45"/>
      <c r="C27" s="45"/>
      <c r="D27" s="46"/>
      <c r="E27" s="45"/>
      <c r="K27" s="13"/>
      <c r="L27" s="13"/>
      <c r="M27" s="13"/>
    </row>
    <row r="28" spans="2:13" ht="30" customHeight="1" x14ac:dyDescent="0.25">
      <c r="B28" s="45"/>
      <c r="C28" s="45"/>
      <c r="D28" s="45"/>
      <c r="E28" s="45"/>
    </row>
    <row r="29" spans="2:13" ht="34.5" customHeight="1" x14ac:dyDescent="0.25">
      <c r="B29" s="45"/>
      <c r="C29" s="45"/>
      <c r="D29" s="46"/>
      <c r="E29" s="45"/>
      <c r="K29" s="13"/>
      <c r="L29" s="13"/>
      <c r="M29" s="13"/>
    </row>
    <row r="30" spans="2:13" ht="30" customHeight="1" x14ac:dyDescent="0.25">
      <c r="B30" s="45"/>
      <c r="C30" s="45"/>
      <c r="D30" s="45"/>
      <c r="E30" s="45"/>
    </row>
  </sheetData>
  <mergeCells count="1">
    <mergeCell ref="K3:M3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29"/>
  <sheetViews>
    <sheetView rightToLeft="1" workbookViewId="0">
      <pane ySplit="5" topLeftCell="A18" activePane="bottomLeft" state="frozen"/>
      <selection pane="bottomLeft" activeCell="J27" sqref="J27:J29"/>
    </sheetView>
  </sheetViews>
  <sheetFormatPr defaultRowHeight="15" x14ac:dyDescent="0.25"/>
  <cols>
    <col min="3" max="3" width="23.28515625" bestFit="1" customWidth="1"/>
    <col min="4" max="4" width="14.28515625" bestFit="1" customWidth="1"/>
    <col min="5" max="5" width="13.28515625" bestFit="1" customWidth="1"/>
    <col min="6" max="6" width="10.5703125" bestFit="1" customWidth="1"/>
    <col min="7" max="7" width="13.28515625" bestFit="1" customWidth="1"/>
    <col min="8" max="8" width="14.28515625" bestFit="1" customWidth="1"/>
    <col min="9" max="10" width="13.28515625" bestFit="1" customWidth="1"/>
  </cols>
  <sheetData>
    <row r="4" spans="3:9" ht="21" x14ac:dyDescent="0.25">
      <c r="C4" s="67" t="s">
        <v>139</v>
      </c>
      <c r="D4" s="68" t="s">
        <v>140</v>
      </c>
      <c r="E4" s="68"/>
      <c r="F4" s="68" t="s">
        <v>141</v>
      </c>
      <c r="G4" s="68"/>
      <c r="H4" s="68" t="s">
        <v>142</v>
      </c>
      <c r="I4" s="68"/>
    </row>
    <row r="5" spans="3:9" ht="21" x14ac:dyDescent="0.25">
      <c r="C5" s="67"/>
      <c r="D5" s="69" t="s">
        <v>2</v>
      </c>
      <c r="E5" s="69" t="s">
        <v>3</v>
      </c>
      <c r="F5" s="69" t="s">
        <v>2</v>
      </c>
      <c r="G5" s="69" t="s">
        <v>3</v>
      </c>
      <c r="H5" s="69" t="s">
        <v>2</v>
      </c>
      <c r="I5" s="69" t="s">
        <v>3</v>
      </c>
    </row>
    <row r="6" spans="3:9" x14ac:dyDescent="0.25">
      <c r="C6" s="23" t="s">
        <v>37</v>
      </c>
      <c r="D6" s="24">
        <v>120000</v>
      </c>
      <c r="E6" s="24"/>
      <c r="F6" s="24"/>
      <c r="G6" s="24"/>
    </row>
    <row r="7" spans="3:9" x14ac:dyDescent="0.25">
      <c r="C7" s="1" t="s">
        <v>38</v>
      </c>
      <c r="D7" s="22">
        <v>160000</v>
      </c>
      <c r="E7" s="22"/>
      <c r="F7" s="22">
        <v>20000</v>
      </c>
      <c r="G7" s="22"/>
      <c r="H7" s="22">
        <f>SUM(D7+F7)</f>
        <v>180000</v>
      </c>
      <c r="I7" s="6">
        <f>E7+G7</f>
        <v>0</v>
      </c>
    </row>
    <row r="8" spans="3:9" x14ac:dyDescent="0.25">
      <c r="C8" s="23" t="s">
        <v>39</v>
      </c>
      <c r="D8" s="24">
        <v>50000</v>
      </c>
      <c r="E8" s="24"/>
      <c r="F8" s="24"/>
      <c r="G8" s="24">
        <v>20000</v>
      </c>
      <c r="H8" s="22">
        <f t="shared" ref="H8:H24" si="0">SUM(D8+F8)</f>
        <v>50000</v>
      </c>
      <c r="I8" s="6">
        <f t="shared" ref="I8:I24" si="1">E8+G8</f>
        <v>20000</v>
      </c>
    </row>
    <row r="9" spans="3:9" x14ac:dyDescent="0.25">
      <c r="C9" s="1" t="s">
        <v>40</v>
      </c>
      <c r="D9" s="22"/>
      <c r="E9" s="22">
        <v>80000</v>
      </c>
      <c r="F9" s="22"/>
      <c r="G9" s="22">
        <v>10000</v>
      </c>
      <c r="H9" s="22">
        <f t="shared" si="0"/>
        <v>0</v>
      </c>
      <c r="I9" s="6">
        <f t="shared" si="1"/>
        <v>90000</v>
      </c>
    </row>
    <row r="10" spans="3:9" x14ac:dyDescent="0.25">
      <c r="C10" s="23" t="s">
        <v>166</v>
      </c>
      <c r="D10" s="24"/>
      <c r="E10" s="24">
        <v>30000</v>
      </c>
      <c r="F10" s="24"/>
      <c r="G10" s="24">
        <v>19500</v>
      </c>
      <c r="H10" s="22">
        <f t="shared" si="0"/>
        <v>0</v>
      </c>
      <c r="I10" s="6">
        <f t="shared" si="1"/>
        <v>49500</v>
      </c>
    </row>
    <row r="11" spans="3:9" x14ac:dyDescent="0.25">
      <c r="C11" s="1" t="s">
        <v>42</v>
      </c>
      <c r="D11" s="22"/>
      <c r="E11" s="22">
        <v>8000</v>
      </c>
      <c r="F11" s="22">
        <v>40000</v>
      </c>
      <c r="G11" s="22"/>
      <c r="H11" s="22">
        <f t="shared" si="0"/>
        <v>40000</v>
      </c>
      <c r="I11" s="6">
        <f t="shared" si="1"/>
        <v>8000</v>
      </c>
    </row>
    <row r="12" spans="3:9" x14ac:dyDescent="0.25">
      <c r="C12" s="23" t="s">
        <v>43</v>
      </c>
      <c r="D12" s="24">
        <v>5000</v>
      </c>
      <c r="E12" s="24"/>
      <c r="F12" s="24"/>
      <c r="G12" s="24">
        <v>5000</v>
      </c>
      <c r="H12" s="22">
        <f t="shared" si="0"/>
        <v>5000</v>
      </c>
      <c r="I12" s="6">
        <f t="shared" si="1"/>
        <v>5000</v>
      </c>
    </row>
    <row r="13" spans="3:9" x14ac:dyDescent="0.25">
      <c r="C13" s="1" t="s">
        <v>44</v>
      </c>
      <c r="D13" s="22"/>
      <c r="E13" s="22">
        <v>20000</v>
      </c>
      <c r="F13" s="22"/>
      <c r="G13" s="22">
        <v>37500</v>
      </c>
      <c r="H13" s="22">
        <f t="shared" si="0"/>
        <v>0</v>
      </c>
      <c r="I13" s="6">
        <f t="shared" si="1"/>
        <v>57500</v>
      </c>
    </row>
    <row r="14" spans="3:9" x14ac:dyDescent="0.25">
      <c r="C14" s="23" t="s">
        <v>45</v>
      </c>
      <c r="D14" s="24">
        <v>500000</v>
      </c>
      <c r="E14" s="24"/>
      <c r="F14" s="24"/>
      <c r="G14" s="24"/>
      <c r="H14" s="22">
        <f t="shared" si="0"/>
        <v>500000</v>
      </c>
      <c r="I14" s="6">
        <f t="shared" si="1"/>
        <v>0</v>
      </c>
    </row>
    <row r="15" spans="3:9" x14ac:dyDescent="0.25">
      <c r="C15" s="1" t="s">
        <v>152</v>
      </c>
      <c r="D15" s="22"/>
      <c r="E15" s="22">
        <v>100000</v>
      </c>
      <c r="F15" s="22"/>
      <c r="G15" s="22">
        <v>175000</v>
      </c>
      <c r="H15" s="22">
        <f t="shared" si="0"/>
        <v>0</v>
      </c>
      <c r="I15" s="6">
        <f t="shared" si="1"/>
        <v>275000</v>
      </c>
    </row>
    <row r="16" spans="3:9" x14ac:dyDescent="0.25">
      <c r="C16" s="23" t="s">
        <v>153</v>
      </c>
      <c r="D16" s="24"/>
      <c r="E16" s="24">
        <v>20000</v>
      </c>
      <c r="F16" s="24"/>
      <c r="G16" s="24"/>
      <c r="H16" s="22">
        <f t="shared" si="0"/>
        <v>0</v>
      </c>
      <c r="I16" s="6">
        <f t="shared" si="1"/>
        <v>20000</v>
      </c>
    </row>
    <row r="17" spans="3:10" x14ac:dyDescent="0.25">
      <c r="C17" s="1" t="s">
        <v>154</v>
      </c>
      <c r="D17" s="22"/>
      <c r="E17" s="22">
        <v>80000</v>
      </c>
      <c r="F17" s="22"/>
      <c r="G17" s="22">
        <v>200000</v>
      </c>
      <c r="H17" s="22">
        <f t="shared" si="0"/>
        <v>0</v>
      </c>
      <c r="I17" s="6">
        <f t="shared" si="1"/>
        <v>280000</v>
      </c>
    </row>
    <row r="18" spans="3:10" x14ac:dyDescent="0.25">
      <c r="C18" s="23" t="s">
        <v>155</v>
      </c>
      <c r="D18" s="24"/>
      <c r="E18" s="24">
        <v>120000</v>
      </c>
      <c r="F18" s="24"/>
      <c r="G18" s="24">
        <v>750000</v>
      </c>
      <c r="H18" s="22">
        <f t="shared" si="0"/>
        <v>0</v>
      </c>
      <c r="I18" s="6">
        <f t="shared" si="1"/>
        <v>870000</v>
      </c>
    </row>
    <row r="19" spans="3:10" x14ac:dyDescent="0.25">
      <c r="C19" s="1" t="s">
        <v>50</v>
      </c>
      <c r="D19" s="22">
        <v>200000</v>
      </c>
      <c r="E19" s="22"/>
      <c r="F19" s="22"/>
      <c r="G19" s="22"/>
      <c r="H19" s="22">
        <f t="shared" si="0"/>
        <v>200000</v>
      </c>
      <c r="I19" s="6">
        <f t="shared" si="1"/>
        <v>0</v>
      </c>
    </row>
    <row r="20" spans="3:10" x14ac:dyDescent="0.25">
      <c r="C20" s="23" t="s">
        <v>51</v>
      </c>
      <c r="D20" s="24">
        <v>1000000</v>
      </c>
      <c r="E20" s="24"/>
      <c r="F20" s="24"/>
      <c r="G20" s="24"/>
      <c r="H20" s="22">
        <f t="shared" si="0"/>
        <v>1000000</v>
      </c>
      <c r="I20" s="6">
        <f t="shared" si="1"/>
        <v>0</v>
      </c>
    </row>
    <row r="21" spans="3:10" x14ac:dyDescent="0.25">
      <c r="C21" s="1" t="s">
        <v>52</v>
      </c>
      <c r="D21" s="22">
        <v>100000</v>
      </c>
      <c r="E21" s="22"/>
      <c r="F21" s="22"/>
      <c r="G21" s="22"/>
      <c r="H21" s="22">
        <f t="shared" si="0"/>
        <v>100000</v>
      </c>
      <c r="I21" s="6">
        <f t="shared" si="1"/>
        <v>0</v>
      </c>
    </row>
    <row r="22" spans="3:10" x14ac:dyDescent="0.25">
      <c r="C22" s="23" t="s">
        <v>53</v>
      </c>
      <c r="D22" s="24">
        <v>1000000</v>
      </c>
      <c r="E22" s="24"/>
      <c r="F22" s="24"/>
      <c r="G22" s="24"/>
      <c r="H22" s="22">
        <f t="shared" si="0"/>
        <v>1000000</v>
      </c>
      <c r="I22" s="6">
        <f t="shared" si="1"/>
        <v>0</v>
      </c>
    </row>
    <row r="23" spans="3:10" x14ac:dyDescent="0.25">
      <c r="C23" s="1" t="s">
        <v>54</v>
      </c>
      <c r="D23" s="22">
        <v>3000000</v>
      </c>
      <c r="E23" s="22"/>
      <c r="F23" s="22"/>
      <c r="G23" s="22"/>
      <c r="H23" s="22">
        <f t="shared" si="0"/>
        <v>3000000</v>
      </c>
      <c r="I23" s="6">
        <f t="shared" si="1"/>
        <v>0</v>
      </c>
    </row>
    <row r="24" spans="3:10" x14ac:dyDescent="0.25">
      <c r="C24" s="23" t="s">
        <v>55</v>
      </c>
      <c r="D24" s="24">
        <v>400000</v>
      </c>
      <c r="E24" s="24"/>
      <c r="F24" s="24"/>
      <c r="G24" s="24"/>
      <c r="H24" s="22">
        <f t="shared" si="0"/>
        <v>400000</v>
      </c>
      <c r="I24" s="6">
        <f t="shared" si="1"/>
        <v>0</v>
      </c>
    </row>
    <row r="25" spans="3:10" x14ac:dyDescent="0.25">
      <c r="C25" s="1" t="s">
        <v>70</v>
      </c>
      <c r="D25" s="22"/>
      <c r="E25" s="22"/>
      <c r="F25" s="22"/>
      <c r="G25" s="22">
        <v>4800000</v>
      </c>
      <c r="H25" s="22"/>
      <c r="I25" s="6">
        <f>E25+G25</f>
        <v>4800000</v>
      </c>
    </row>
    <row r="26" spans="3:10" ht="26.25" customHeight="1" x14ac:dyDescent="0.25">
      <c r="C26" s="70" t="s">
        <v>35</v>
      </c>
      <c r="D26" s="71"/>
      <c r="E26" s="71"/>
      <c r="F26" s="71"/>
      <c r="G26" s="71"/>
      <c r="H26" s="71">
        <f>SUM(H7:H24)</f>
        <v>6475000</v>
      </c>
      <c r="I26" s="72">
        <f>SUM(I7:I25)</f>
        <v>6475000</v>
      </c>
    </row>
    <row r="27" spans="3:10" x14ac:dyDescent="0.25">
      <c r="C27" s="59"/>
      <c r="D27" s="60"/>
      <c r="E27" s="60"/>
      <c r="F27" s="60"/>
      <c r="G27" s="60"/>
      <c r="H27" s="60"/>
      <c r="I27" s="61"/>
      <c r="J27" s="62"/>
    </row>
    <row r="28" spans="3:10" x14ac:dyDescent="0.25">
      <c r="H28" s="62"/>
      <c r="J28" s="62"/>
    </row>
    <row r="29" spans="3:10" x14ac:dyDescent="0.25">
      <c r="J29" s="62"/>
    </row>
  </sheetData>
  <mergeCells count="4">
    <mergeCell ref="C4:C5"/>
    <mergeCell ref="D4:E4"/>
    <mergeCell ref="F4:G4"/>
    <mergeCell ref="H4:I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33"/>
  <sheetViews>
    <sheetView rightToLeft="1" workbookViewId="0">
      <selection activeCell="D31" sqref="D31"/>
    </sheetView>
  </sheetViews>
  <sheetFormatPr defaultRowHeight="15" x14ac:dyDescent="0.25"/>
  <cols>
    <col min="3" max="3" width="40" customWidth="1"/>
    <col min="4" max="5" width="13.28515625" bestFit="1" customWidth="1"/>
  </cols>
  <sheetData>
    <row r="2" spans="3:5" x14ac:dyDescent="0.25">
      <c r="C2" s="43" t="s">
        <v>138</v>
      </c>
      <c r="D2" s="43"/>
      <c r="E2" s="43"/>
    </row>
    <row r="3" spans="3:5" x14ac:dyDescent="0.25">
      <c r="C3" s="43"/>
      <c r="D3" s="43"/>
      <c r="E3" s="43"/>
    </row>
    <row r="4" spans="3:5" x14ac:dyDescent="0.25">
      <c r="C4" s="33" t="s">
        <v>125</v>
      </c>
      <c r="D4" s="7"/>
      <c r="E4" s="7"/>
    </row>
    <row r="5" spans="3:5" x14ac:dyDescent="0.25">
      <c r="C5" s="33" t="s">
        <v>111</v>
      </c>
      <c r="D5" s="7" t="s">
        <v>116</v>
      </c>
      <c r="E5" s="7"/>
    </row>
    <row r="6" spans="3:5" x14ac:dyDescent="0.25">
      <c r="C6" s="33" t="s">
        <v>112</v>
      </c>
      <c r="D6" s="7" t="s">
        <v>116</v>
      </c>
      <c r="E6" s="7"/>
    </row>
    <row r="7" spans="3:5" x14ac:dyDescent="0.25">
      <c r="C7" s="33" t="s">
        <v>113</v>
      </c>
      <c r="D7" s="7" t="s">
        <v>116</v>
      </c>
      <c r="E7" s="7"/>
    </row>
    <row r="8" spans="3:5" x14ac:dyDescent="0.25">
      <c r="C8" s="33" t="s">
        <v>121</v>
      </c>
      <c r="D8" s="7" t="s">
        <v>116</v>
      </c>
      <c r="E8" s="7"/>
    </row>
    <row r="9" spans="3:5" x14ac:dyDescent="0.25">
      <c r="C9" s="33" t="s">
        <v>114</v>
      </c>
      <c r="D9" s="7" t="s">
        <v>116</v>
      </c>
      <c r="E9" s="7"/>
    </row>
    <row r="10" spans="3:5" x14ac:dyDescent="0.25">
      <c r="C10" s="33" t="s">
        <v>115</v>
      </c>
      <c r="D10" s="7" t="s">
        <v>116</v>
      </c>
      <c r="E10" s="7"/>
    </row>
    <row r="11" spans="3:5" x14ac:dyDescent="0.25">
      <c r="C11" s="34" t="s">
        <v>110</v>
      </c>
      <c r="D11" s="34"/>
      <c r="E11" s="35">
        <v>800000</v>
      </c>
    </row>
    <row r="12" spans="3:5" x14ac:dyDescent="0.25">
      <c r="C12" s="49" t="s">
        <v>117</v>
      </c>
      <c r="D12" s="49"/>
      <c r="E12" s="50">
        <f>750000-220000</f>
        <v>530000</v>
      </c>
    </row>
    <row r="13" spans="3:5" x14ac:dyDescent="0.25">
      <c r="C13" s="33" t="s">
        <v>118</v>
      </c>
      <c r="D13" s="51">
        <v>200000</v>
      </c>
      <c r="E13" s="7"/>
    </row>
    <row r="14" spans="3:5" x14ac:dyDescent="0.25">
      <c r="C14" s="33" t="s">
        <v>119</v>
      </c>
      <c r="D14" s="51">
        <v>500000</v>
      </c>
      <c r="E14" s="7"/>
    </row>
    <row r="15" spans="3:5" x14ac:dyDescent="0.25">
      <c r="C15" s="33" t="s">
        <v>120</v>
      </c>
      <c r="D15" s="51">
        <v>50000</v>
      </c>
      <c r="E15" s="7"/>
    </row>
    <row r="16" spans="3:5" x14ac:dyDescent="0.25">
      <c r="C16" s="33" t="s">
        <v>121</v>
      </c>
      <c r="D16" s="51"/>
      <c r="E16" s="7"/>
    </row>
    <row r="17" spans="3:5" x14ac:dyDescent="0.25">
      <c r="C17" s="33" t="s">
        <v>122</v>
      </c>
      <c r="D17" s="51">
        <v>20000</v>
      </c>
      <c r="E17" s="7"/>
    </row>
    <row r="18" spans="3:5" x14ac:dyDescent="0.25">
      <c r="C18" s="33" t="s">
        <v>123</v>
      </c>
      <c r="D18" s="51">
        <v>100000</v>
      </c>
      <c r="E18" s="7"/>
    </row>
    <row r="19" spans="3:5" x14ac:dyDescent="0.25">
      <c r="C19" s="33" t="s">
        <v>124</v>
      </c>
      <c r="D19" s="51">
        <v>100000</v>
      </c>
      <c r="E19" s="7"/>
    </row>
    <row r="20" spans="3:5" x14ac:dyDescent="0.25">
      <c r="C20" s="34" t="s">
        <v>126</v>
      </c>
      <c r="D20" s="54"/>
      <c r="E20" s="55">
        <f>E11-E12</f>
        <v>270000</v>
      </c>
    </row>
    <row r="21" spans="3:5" x14ac:dyDescent="0.25">
      <c r="C21" s="48" t="s">
        <v>143</v>
      </c>
      <c r="D21" s="56"/>
      <c r="E21" s="56">
        <v>80000</v>
      </c>
    </row>
    <row r="22" spans="3:5" x14ac:dyDescent="0.25">
      <c r="C22" s="47" t="s">
        <v>144</v>
      </c>
      <c r="D22" s="51">
        <v>80000</v>
      </c>
      <c r="E22" s="51"/>
    </row>
    <row r="23" spans="3:5" x14ac:dyDescent="0.25">
      <c r="C23" s="52" t="s">
        <v>145</v>
      </c>
      <c r="D23" s="57"/>
      <c r="E23" s="57">
        <f>D24+D25</f>
        <v>2100000</v>
      </c>
    </row>
    <row r="24" spans="3:5" x14ac:dyDescent="0.25">
      <c r="C24" s="47" t="s">
        <v>146</v>
      </c>
      <c r="D24" s="7">
        <v>100000</v>
      </c>
      <c r="E24" s="7"/>
    </row>
    <row r="25" spans="3:5" x14ac:dyDescent="0.25">
      <c r="C25" s="47" t="s">
        <v>84</v>
      </c>
      <c r="D25" s="7">
        <v>2000000</v>
      </c>
      <c r="E25" s="7"/>
    </row>
    <row r="26" spans="3:5" x14ac:dyDescent="0.25">
      <c r="C26" s="53" t="s">
        <v>147</v>
      </c>
      <c r="D26" s="57"/>
      <c r="E26" s="57">
        <f>E20-E21+E23</f>
        <v>2290000</v>
      </c>
    </row>
    <row r="27" spans="3:5" x14ac:dyDescent="0.25">
      <c r="C27" s="47" t="s">
        <v>148</v>
      </c>
      <c r="D27" s="7"/>
      <c r="E27" s="7">
        <v>229000</v>
      </c>
    </row>
    <row r="28" spans="3:5" x14ac:dyDescent="0.25">
      <c r="C28" s="53" t="s">
        <v>149</v>
      </c>
      <c r="D28" s="57"/>
      <c r="E28" s="57">
        <f>E26-E27</f>
        <v>2061000</v>
      </c>
    </row>
    <row r="29" spans="3:5" x14ac:dyDescent="0.25">
      <c r="D29" s="13"/>
      <c r="E29" s="13"/>
    </row>
    <row r="30" spans="3:5" x14ac:dyDescent="0.25">
      <c r="D30" s="13"/>
      <c r="E30" s="13"/>
    </row>
    <row r="31" spans="3:5" x14ac:dyDescent="0.25">
      <c r="D31" s="13"/>
      <c r="E31" s="13"/>
    </row>
    <row r="32" spans="3:5" x14ac:dyDescent="0.25">
      <c r="D32" s="13"/>
      <c r="E32" s="13"/>
    </row>
    <row r="33" spans="4:5" x14ac:dyDescent="0.25">
      <c r="D33" s="13"/>
      <c r="E33" s="13"/>
    </row>
  </sheetData>
  <mergeCells count="1">
    <mergeCell ref="C2:E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9"/>
  <sheetViews>
    <sheetView showGridLines="0" rightToLeft="1" topLeftCell="A10" workbookViewId="0"/>
  </sheetViews>
  <sheetFormatPr defaultRowHeight="15" x14ac:dyDescent="0.25"/>
  <cols>
    <col min="3" max="3" width="3" customWidth="1"/>
    <col min="4" max="4" width="22.7109375" bestFit="1" customWidth="1"/>
    <col min="5" max="5" width="35.140625" customWidth="1"/>
  </cols>
  <sheetData>
    <row r="1" spans="3:9" x14ac:dyDescent="0.25">
      <c r="C1" s="44" t="s">
        <v>137</v>
      </c>
      <c r="D1" s="44"/>
      <c r="E1" s="44"/>
    </row>
    <row r="2" spans="3:9" x14ac:dyDescent="0.25">
      <c r="C2" s="44"/>
      <c r="D2" s="44"/>
      <c r="E2" s="44"/>
    </row>
    <row r="3" spans="3:9" x14ac:dyDescent="0.25">
      <c r="C3" s="44"/>
      <c r="D3" s="44"/>
      <c r="E3" s="44"/>
    </row>
    <row r="4" spans="3:9" x14ac:dyDescent="0.25">
      <c r="C4" s="44"/>
      <c r="D4" s="44"/>
      <c r="E4" s="44"/>
    </row>
    <row r="5" spans="3:9" s="28" customFormat="1" ht="59.25" customHeight="1" x14ac:dyDescent="0.25">
      <c r="C5" s="29">
        <v>1</v>
      </c>
      <c r="D5" s="29" t="s">
        <v>127</v>
      </c>
      <c r="E5" s="31" t="s">
        <v>132</v>
      </c>
    </row>
    <row r="6" spans="3:9" s="28" customFormat="1" ht="59.25" customHeight="1" x14ac:dyDescent="0.25">
      <c r="C6" s="29">
        <v>2</v>
      </c>
      <c r="D6" s="30" t="s">
        <v>128</v>
      </c>
      <c r="E6" s="31" t="s">
        <v>133</v>
      </c>
      <c r="I6" s="36"/>
    </row>
    <row r="7" spans="3:9" s="28" customFormat="1" ht="59.25" customHeight="1" x14ac:dyDescent="0.25">
      <c r="C7" s="29">
        <v>3</v>
      </c>
      <c r="D7" s="30" t="s">
        <v>129</v>
      </c>
      <c r="E7" s="31" t="s">
        <v>134</v>
      </c>
    </row>
    <row r="8" spans="3:9" s="28" customFormat="1" ht="59.25" customHeight="1" x14ac:dyDescent="0.25">
      <c r="C8" s="29">
        <v>4</v>
      </c>
      <c r="D8" s="30" t="s">
        <v>130</v>
      </c>
      <c r="E8" s="31" t="s">
        <v>135</v>
      </c>
    </row>
    <row r="9" spans="3:9" s="28" customFormat="1" ht="78" customHeight="1" x14ac:dyDescent="0.25">
      <c r="C9" s="29">
        <v>5</v>
      </c>
      <c r="D9" s="30" t="s">
        <v>131</v>
      </c>
      <c r="E9" s="32" t="s">
        <v>136</v>
      </c>
    </row>
  </sheetData>
  <mergeCells count="1">
    <mergeCell ref="C1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الرئيسية </vt:lpstr>
      <vt:lpstr>دليل الحسابات</vt:lpstr>
      <vt:lpstr>قيود اليومية </vt:lpstr>
      <vt:lpstr>الميزان قبل الجرد </vt:lpstr>
      <vt:lpstr>قيود التسوية </vt:lpstr>
      <vt:lpstr>الميزان بعد الجرد</vt:lpstr>
      <vt:lpstr>قائمة الدخل </vt:lpstr>
      <vt:lpstr>الدوال المستخدمة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cp:lastPrinted>2023-07-22T14:42:25Z</cp:lastPrinted>
  <dcterms:created xsi:type="dcterms:W3CDTF">2023-07-22T12:12:18Z</dcterms:created>
  <dcterms:modified xsi:type="dcterms:W3CDTF">2023-07-23T20:18:56Z</dcterms:modified>
</cp:coreProperties>
</file>